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showSheetTabs="0" xWindow="240" yWindow="75" windowWidth="7515" windowHeight="8955" activeTab="1"/>
  </bookViews>
  <sheets>
    <sheet name="Introduction" sheetId="11" r:id="rId1"/>
    <sheet name="Menu" sheetId="7" r:id="rId2"/>
    <sheet name="Flow Chart 1" sheetId="4" r:id="rId3"/>
    <sheet name="Flow Chart 2" sheetId="6" r:id="rId4"/>
    <sheet name="Flow Chart 3" sheetId="3" r:id="rId5"/>
    <sheet name="At a Glance" sheetId="10" r:id="rId6"/>
    <sheet name="Look_Up Tables" sheetId="2" r:id="rId7"/>
  </sheets>
  <definedNames>
    <definedName name="_xlnm.Print_Area" localSheetId="5">'At a Glance'!$A$3:$N$38</definedName>
    <definedName name="_xlnm.Print_Area" localSheetId="3">'Flow Chart 2'!$A$1:$O$102</definedName>
    <definedName name="_xlnm.Print_Area" localSheetId="4">'Flow Chart 3'!$A$1:$O$104</definedName>
  </definedNames>
  <calcPr calcId="124519"/>
</workbook>
</file>

<file path=xl/calcChain.xml><?xml version="1.0" encoding="utf-8"?>
<calcChain xmlns="http://schemas.openxmlformats.org/spreadsheetml/2006/main">
  <c r="J12" i="10"/>
  <c r="I16" i="6"/>
  <c r="B7" i="10"/>
  <c r="B9"/>
  <c r="B11" l="1"/>
  <c r="H8"/>
  <c r="J20" i="3" l="1"/>
  <c r="H6" i="10"/>
  <c r="F55" i="6"/>
  <c r="H10" i="10"/>
  <c r="H7"/>
  <c r="H9" s="1"/>
  <c r="H11" s="1"/>
  <c r="H12" s="1"/>
  <c r="L55" i="6" l="1"/>
  <c r="I55"/>
  <c r="G27" i="3"/>
  <c r="G61" s="1"/>
  <c r="J73" s="1"/>
  <c r="J55"/>
  <c r="D55"/>
  <c r="H49"/>
  <c r="D20"/>
  <c r="D33" i="6"/>
  <c r="L22"/>
  <c r="I33" s="1"/>
  <c r="J10"/>
  <c r="D10"/>
  <c r="H13" i="3"/>
  <c r="L33" i="6" l="1"/>
  <c r="E40"/>
  <c r="I61" s="1"/>
  <c r="I73" s="1"/>
  <c r="G33"/>
</calcChain>
</file>

<file path=xl/sharedStrings.xml><?xml version="1.0" encoding="utf-8"?>
<sst xmlns="http://schemas.openxmlformats.org/spreadsheetml/2006/main" count="251" uniqueCount="141">
  <si>
    <t>dB(A)</t>
  </si>
  <si>
    <t>A</t>
  </si>
  <si>
    <t>B</t>
  </si>
  <si>
    <t>BOX 2</t>
  </si>
  <si>
    <t>C</t>
  </si>
  <si>
    <t>D</t>
  </si>
  <si>
    <t>Estimated level after noise controls</t>
  </si>
  <si>
    <t>BOX 3</t>
  </si>
  <si>
    <t>Is the value in box 3 lower or higher than value in box 1</t>
  </si>
  <si>
    <t>10 dB or more</t>
  </si>
  <si>
    <t>6 - 9 dB</t>
  </si>
  <si>
    <t>4 - 5 dB</t>
  </si>
  <si>
    <t>3 dB</t>
  </si>
  <si>
    <t>2 dB</t>
  </si>
  <si>
    <t>1 dB</t>
  </si>
  <si>
    <t>0 dB</t>
  </si>
  <si>
    <t>5 dB</t>
  </si>
  <si>
    <t>7 dB</t>
  </si>
  <si>
    <t>Subtracting Decibels</t>
  </si>
  <si>
    <t>If levels differ by:</t>
  </si>
  <si>
    <t>Subtract from higher level:</t>
  </si>
  <si>
    <t>BOX 4</t>
  </si>
  <si>
    <t>Is this the only new machine to be installed or are others to be installed in this area?</t>
  </si>
  <si>
    <t>BOX 5</t>
  </si>
  <si>
    <t>Subtract 2 dB(A) to allow for machine wear and tear. Do not use table.</t>
  </si>
  <si>
    <t>BOX 6</t>
  </si>
  <si>
    <t>D1</t>
  </si>
  <si>
    <t>D2</t>
  </si>
  <si>
    <t>E</t>
  </si>
  <si>
    <t>F</t>
  </si>
  <si>
    <t>G</t>
  </si>
  <si>
    <t>H</t>
  </si>
  <si>
    <t>Flow Chart 2 - Subtracting Decibels</t>
  </si>
  <si>
    <t>Flow Chart 2 - Adding Decibels</t>
  </si>
  <si>
    <t>Add to higher level:</t>
  </si>
  <si>
    <t>Adding Decibles</t>
  </si>
  <si>
    <t>0 - 1 dB</t>
  </si>
  <si>
    <t>2 - 3 dB</t>
  </si>
  <si>
    <t>4 - 9 dB</t>
  </si>
  <si>
    <t>Result of supplier's noise measurement</t>
  </si>
  <si>
    <t>Is the dB(A) value in box 1 a sound pressure level at the operator's position (typically 1 meter) or a sound power level?</t>
  </si>
  <si>
    <t>Estimated noise level at the operator's position (typically 1 meter)</t>
  </si>
  <si>
    <t>BOX 1</t>
  </si>
  <si>
    <t>Were supplier's test conditions representative of typical working conditions and environment?</t>
  </si>
  <si>
    <t>Representative</t>
  </si>
  <si>
    <t>Some machine wear and tear</t>
  </si>
  <si>
    <t>Full load</t>
  </si>
  <si>
    <t>Medium to high reverberation environment</t>
  </si>
  <si>
    <t>Not representative</t>
  </si>
  <si>
    <t>New Machine</t>
  </si>
  <si>
    <t>Low reverberation environment</t>
  </si>
  <si>
    <t>Light to medium load</t>
  </si>
  <si>
    <t>Estimated noise level the machine will introduce into the operating area.</t>
  </si>
  <si>
    <t>Present noise level in the operating area.</t>
  </si>
  <si>
    <t>Estimated noise level in the area following installation/operation.</t>
  </si>
  <si>
    <t>FLOW CHART 3: ESTIMATING THE AMOUNT OF NOISE A GIVEN MACHINE WILL INTRODUCE INTO THE WORKING PLACE</t>
  </si>
  <si>
    <t>I</t>
  </si>
  <si>
    <t xml:space="preserve">F </t>
  </si>
  <si>
    <t>Combine the values in boxes 3 and 4 using the rules for "Adding Decibels"</t>
  </si>
  <si>
    <t>No of Machines</t>
  </si>
  <si>
    <t>FLOW CHART 1: BUY QUIET PURCHASING PROCEDURE</t>
  </si>
  <si>
    <t>Need for additional equipment</t>
  </si>
  <si>
    <t>Within scope of buy quiet policy?</t>
  </si>
  <si>
    <t>Normal purchasing procedure</t>
  </si>
  <si>
    <t>Is a quieter process feasible?</t>
  </si>
  <si>
    <t>Yes</t>
  </si>
  <si>
    <t>No</t>
  </si>
  <si>
    <t>Work out maximum acceptable noise level for new equipment</t>
  </si>
  <si>
    <t>Need for alternative equipment</t>
  </si>
  <si>
    <t>Proceed to change to quieter process.</t>
  </si>
  <si>
    <t>Major or minor purchase ?</t>
  </si>
  <si>
    <t>Major</t>
  </si>
  <si>
    <t>Minor</t>
  </si>
  <si>
    <t>Prepare specification &amp; invite tenders</t>
  </si>
  <si>
    <t>Evaluate tenders</t>
  </si>
  <si>
    <t>Is requirement met?</t>
  </si>
  <si>
    <t>Negotiate noise reduction. New tender/proposal submitted</t>
  </si>
  <si>
    <t>Consider new tender/proposal</t>
  </si>
  <si>
    <t>Unacceptable</t>
  </si>
  <si>
    <t>Compliance. Not feasible.</t>
  </si>
  <si>
    <t>Acceptable</t>
  </si>
  <si>
    <t>Decision to order</t>
  </si>
  <si>
    <t>Are noise levels to be measured?</t>
  </si>
  <si>
    <t>Noise levels measured</t>
  </si>
  <si>
    <t>Fails specification. Unacceptable.</t>
  </si>
  <si>
    <t>Require noise reduction by supplier to comply with specification.</t>
  </si>
  <si>
    <t>K</t>
  </si>
  <si>
    <t>M</t>
  </si>
  <si>
    <t>N</t>
  </si>
  <si>
    <t>O</t>
  </si>
  <si>
    <t>S</t>
  </si>
  <si>
    <t>T</t>
  </si>
  <si>
    <t>Request noise information from suppliers</t>
  </si>
  <si>
    <t>Evaluate noise information</t>
  </si>
  <si>
    <t>Approach other suppliers</t>
  </si>
  <si>
    <t>J</t>
  </si>
  <si>
    <t>L</t>
  </si>
  <si>
    <t>P</t>
  </si>
  <si>
    <t>Q</t>
  </si>
  <si>
    <t>Non-noise requirements</t>
  </si>
  <si>
    <t>U</t>
  </si>
  <si>
    <t>Accept delivery.</t>
  </si>
  <si>
    <t>Higher</t>
  </si>
  <si>
    <t>Lower</t>
  </si>
  <si>
    <t>Sound Pressure Level</t>
  </si>
  <si>
    <t>Sound power level</t>
  </si>
  <si>
    <t>Is this the only new machine to be installed in the working place or are others to be installed in the same area?</t>
  </si>
  <si>
    <t>Box 1</t>
  </si>
  <si>
    <t>Box 2</t>
  </si>
  <si>
    <t>Box 3</t>
  </si>
  <si>
    <t>Box 4</t>
  </si>
  <si>
    <t>Subtract 2 dB(A)from the value in Box 4 to allow for machine wear and tear.</t>
  </si>
  <si>
    <t>Industry Buy and Maintain Quiet Initiative</t>
  </si>
  <si>
    <t>&lt; MENU &gt;</t>
  </si>
  <si>
    <t>AT A GLANCE: ESTIMATING THE ALLOWABLE ACCEPTABLE SOUND PRESSURE LEVEL FOR NEW EQUIPMENT.</t>
  </si>
  <si>
    <t>Industry Noise Milestone (Sound Pressure level)</t>
  </si>
  <si>
    <t>Is the dB(A) value in Box 1 Sound Pressure Level at the operator's position (typically 1 meter) or a Sound Power Level?</t>
  </si>
  <si>
    <t>Industry's Sound Pressure Level goal for working area.</t>
  </si>
  <si>
    <t>Present Sound Pressure Level in area where machine is to be installed.</t>
  </si>
  <si>
    <t>This is the maximum additional Sound Pressure Level that can be introduced by new equipment.</t>
  </si>
  <si>
    <t>This is the maximum Sound Pressure Level that may be introduced by a single machine.</t>
  </si>
  <si>
    <t>Specify this value as the maximum acceptable Sound Pressure Level for a new machinery.</t>
  </si>
  <si>
    <t>&lt; AT A GLANCE: ESTIMATING THE ALLOWABLE ACCEPTABLE SOUND PRESSURE LEVEL FOR NEW EQUIPMENT. &gt;</t>
  </si>
  <si>
    <t>Is it worthwhile approaching other suppliers?</t>
  </si>
  <si>
    <t>FLOW CHART 2: CALCULATING THE MAXIMUM ACCEPTABLE SOUND PRESSURE LEVEL FOR A NEW MACHINE.</t>
  </si>
  <si>
    <t>&lt; FLOW CHART 2: CALCULATING THE MAXIMUM ACCEPTABLE SOUND PRESSURE LEVEL FOR A NEW MACHINE. &gt;</t>
  </si>
  <si>
    <t>&gt; FLOW CHART 1 &lt;</t>
  </si>
  <si>
    <t>&gt; FLOW CHART 2 &lt;</t>
  </si>
  <si>
    <t>&gt; FLOW CHART 3 &lt;</t>
  </si>
  <si>
    <t>&gt; FLOW CHART  4 &lt;</t>
  </si>
  <si>
    <t>Estimating The Amount Of Noise A Given Machine Will Introduce Into The Working Place</t>
  </si>
  <si>
    <t>Buy Quiet Purchasing Procedure</t>
  </si>
  <si>
    <t>Calculating The Maximum Acceptable Sound Pressure Level For A New Machine.</t>
  </si>
  <si>
    <t>At A Glance: Estimating The Allowable Acceptable Free Field Sound Pressure Level For A New Machine</t>
  </si>
  <si>
    <t>• illustrate a typical buy quiet purchasing procedure;</t>
  </si>
  <si>
    <t>• show how to calculate the maximum acceptable noise level for new equipment;</t>
  </si>
  <si>
    <t>• show how to interpret noise information provided by suppliers;</t>
  </si>
  <si>
    <t>&lt; INTRODUCTION &gt;</t>
  </si>
  <si>
    <t>The purpose of this workbook is to:</t>
  </si>
  <si>
    <t>Introduction</t>
  </si>
  <si>
    <t>Menu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</si>
</sst>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9"/>
      <name val="Arial"/>
      <family val="2"/>
    </font>
    <font>
      <sz val="9"/>
      <name val="Arial"/>
    </font>
    <font>
      <b/>
      <sz val="9"/>
      <color indexed="10"/>
      <name val="Arial"/>
    </font>
    <font>
      <b/>
      <sz val="9"/>
      <name val="Arial"/>
    </font>
    <font>
      <b/>
      <sz val="9"/>
      <color indexed="10"/>
      <name val="Arial"/>
      <family val="2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distributed" wrapText="1"/>
    </xf>
    <xf numFmtId="0" fontId="1" fillId="0" borderId="0" xfId="0" applyFont="1" applyBorder="1" applyAlignment="1">
      <alignment horizontal="center" vertical="distributed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8" fillId="0" borderId="1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5" fillId="2" borderId="0" xfId="0" applyFont="1" applyFill="1"/>
    <xf numFmtId="0" fontId="14" fillId="2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horizontal="distributed"/>
    </xf>
    <xf numFmtId="0" fontId="4" fillId="2" borderId="0" xfId="0" applyFont="1" applyFill="1" applyBorder="1"/>
    <xf numFmtId="0" fontId="8" fillId="0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3" fillId="2" borderId="0" xfId="0" applyFont="1" applyFill="1" applyBorder="1"/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17" fillId="2" borderId="0" xfId="0" applyFont="1" applyFill="1"/>
    <xf numFmtId="0" fontId="15" fillId="2" borderId="0" xfId="0" applyFont="1" applyFill="1" applyBorder="1"/>
    <xf numFmtId="0" fontId="17" fillId="2" borderId="0" xfId="0" applyFont="1" applyFill="1" applyAlignment="1">
      <alignment horizontal="right"/>
    </xf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5" fillId="0" borderId="1" xfId="0" applyFont="1" applyFill="1" applyBorder="1"/>
    <xf numFmtId="0" fontId="15" fillId="0" borderId="0" xfId="0" applyFont="1"/>
    <xf numFmtId="0" fontId="17" fillId="2" borderId="0" xfId="0" applyFont="1" applyFill="1" applyAlignment="1">
      <alignment horizontal="left"/>
    </xf>
    <xf numFmtId="0" fontId="14" fillId="0" borderId="4" xfId="0" applyFont="1" applyFill="1" applyBorder="1" applyAlignment="1">
      <alignment vertical="top"/>
    </xf>
    <xf numFmtId="0" fontId="14" fillId="0" borderId="5" xfId="0" applyFont="1" applyFill="1" applyBorder="1" applyAlignment="1">
      <alignment vertical="top"/>
    </xf>
    <xf numFmtId="0" fontId="14" fillId="0" borderId="6" xfId="0" applyFont="1" applyFill="1" applyBorder="1" applyAlignment="1">
      <alignment vertical="top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horizontal="left"/>
    </xf>
    <xf numFmtId="0" fontId="14" fillId="2" borderId="0" xfId="0" applyFont="1" applyFill="1" applyAlignment="1">
      <alignment horizontal="left" vertical="top" wrapText="1"/>
    </xf>
    <xf numFmtId="0" fontId="16" fillId="3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1" applyFont="1" applyFill="1" applyAlignment="1">
      <alignment horizontal="center" wrapText="1"/>
    </xf>
    <xf numFmtId="0" fontId="1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1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top"/>
    </xf>
    <xf numFmtId="0" fontId="16" fillId="2" borderId="0" xfId="1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center" vertical="top"/>
    </xf>
    <xf numFmtId="0" fontId="16" fillId="2" borderId="0" xfId="1" applyFont="1" applyFill="1" applyAlignment="1">
      <alignment horizontal="center" vertical="top"/>
    </xf>
    <xf numFmtId="0" fontId="22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23" fillId="3" borderId="0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 indent="1"/>
    </xf>
    <xf numFmtId="0" fontId="26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10" fillId="3" borderId="14" xfId="1" applyFont="1" applyFill="1" applyBorder="1" applyAlignment="1">
      <alignment horizontal="center" vertical="top" wrapText="1"/>
    </xf>
    <xf numFmtId="0" fontId="10" fillId="3" borderId="17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8" fillId="3" borderId="26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6" fillId="3" borderId="0" xfId="1" applyFont="1" applyFill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top" wrapText="1"/>
    </xf>
    <xf numFmtId="0" fontId="8" fillId="0" borderId="2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DDDD"/>
      <color rgb="FFB2B2B2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16" fmlaLink="$F$51" horiz="1" max="3" min="1" page="10"/>
</file>

<file path=xl/ctrlProps/ctrlProp2.xml><?xml version="1.0" encoding="utf-8"?>
<formControlPr xmlns="http://schemas.microsoft.com/office/spreadsheetml/2009/9/main" objectType="Scroll" dx="16" fmlaLink="$G$13" horiz="1" max="2" min="1" page="10"/>
</file>

<file path=xl/ctrlProps/ctrlProp3.xml><?xml version="1.0" encoding="utf-8"?>
<formControlPr xmlns="http://schemas.microsoft.com/office/spreadsheetml/2009/9/main" objectType="Scroll" dx="16" fmlaLink="$G$49" horiz="1" max="2" min="1" page="10"/>
</file>

<file path=xl/ctrlProps/ctrlProp4.xml><?xml version="1.0" encoding="utf-8"?>
<formControlPr xmlns="http://schemas.microsoft.com/office/spreadsheetml/2009/9/main" objectType="Spin" dx="20" fmlaLink="$G$6" inc="10" max="2" min="1" page="10"/>
</file>

<file path=xl/ctrlProps/ctrlProp5.xml><?xml version="1.0" encoding="utf-8"?>
<formControlPr xmlns="http://schemas.microsoft.com/office/spreadsheetml/2009/9/main" objectType="Spin" dx="20" fmlaLink="$G$8" inc="10" max="2" min="1" page="10" val="2"/>
</file>

<file path=xl/ctrlProps/ctrlProp6.xml><?xml version="1.0" encoding="utf-8"?>
<formControlPr xmlns="http://schemas.microsoft.com/office/spreadsheetml/2009/9/main" objectType="Spin" dx="20" fmlaLink="$G$10" max="3" min="1" page="10"/>
</file>

<file path=xl/ctrlProps/ctrlProp7.xml><?xml version="1.0" encoding="utf-8"?>
<formControlPr xmlns="http://schemas.microsoft.com/office/spreadsheetml/2009/9/main" objectType="Spin" dx="20" fmlaLink="$H$5" max="110" min="80" page="10" val="10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Flow Chart 3'!A1"/><Relationship Id="rId1" Type="http://schemas.openxmlformats.org/officeDocument/2006/relationships/hyperlink" Target="#'Flow Chart 2'!B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312420</xdr:colOff>
      <xdr:row>5</xdr:row>
      <xdr:rowOff>22860</xdr:rowOff>
    </xdr:from>
    <xdr:to>
      <xdr:col>6</xdr:col>
      <xdr:colOff>312420</xdr:colOff>
      <xdr:row>7</xdr:row>
      <xdr:rowOff>22860</xdr:rowOff>
    </xdr:to>
    <xdr:sp macro="" textlink="">
      <xdr:nvSpPr>
        <xdr:cNvPr id="4211" name="Line 1"/>
        <xdr:cNvSpPr>
          <a:spLocks noChangeShapeType="1"/>
        </xdr:cNvSpPr>
      </xdr:nvSpPr>
      <xdr:spPr bwMode="auto">
        <a:xfrm>
          <a:off x="3878580" y="107442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304800</xdr:colOff>
      <xdr:row>9</xdr:row>
      <xdr:rowOff>7620</xdr:rowOff>
    </xdr:from>
    <xdr:to>
      <xdr:col>6</xdr:col>
      <xdr:colOff>304800</xdr:colOff>
      <xdr:row>11</xdr:row>
      <xdr:rowOff>15240</xdr:rowOff>
    </xdr:to>
    <xdr:sp macro="" textlink="">
      <xdr:nvSpPr>
        <xdr:cNvPr id="4212" name="Line 2"/>
        <xdr:cNvSpPr>
          <a:spLocks noChangeShapeType="1"/>
        </xdr:cNvSpPr>
      </xdr:nvSpPr>
      <xdr:spPr bwMode="auto">
        <a:xfrm>
          <a:off x="3817620" y="1821180"/>
          <a:ext cx="0" cy="3429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289560</xdr:colOff>
      <xdr:row>13</xdr:row>
      <xdr:rowOff>7620</xdr:rowOff>
    </xdr:from>
    <xdr:to>
      <xdr:col>6</xdr:col>
      <xdr:colOff>289560</xdr:colOff>
      <xdr:row>15</xdr:row>
      <xdr:rowOff>15240</xdr:rowOff>
    </xdr:to>
    <xdr:sp macro="" textlink="">
      <xdr:nvSpPr>
        <xdr:cNvPr id="4213" name="Line 3"/>
        <xdr:cNvSpPr>
          <a:spLocks noChangeShapeType="1"/>
        </xdr:cNvSpPr>
      </xdr:nvSpPr>
      <xdr:spPr bwMode="auto">
        <a:xfrm>
          <a:off x="3802380" y="2491740"/>
          <a:ext cx="0" cy="3429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7620</xdr:colOff>
      <xdr:row>16</xdr:row>
      <xdr:rowOff>99060</xdr:rowOff>
    </xdr:from>
    <xdr:to>
      <xdr:col>10</xdr:col>
      <xdr:colOff>0</xdr:colOff>
      <xdr:row>16</xdr:row>
      <xdr:rowOff>99060</xdr:rowOff>
    </xdr:to>
    <xdr:sp macro="" textlink="">
      <xdr:nvSpPr>
        <xdr:cNvPr id="4214" name="Line 5"/>
        <xdr:cNvSpPr>
          <a:spLocks noChangeShapeType="1"/>
        </xdr:cNvSpPr>
      </xdr:nvSpPr>
      <xdr:spPr bwMode="auto">
        <a:xfrm>
          <a:off x="4762500" y="2987040"/>
          <a:ext cx="11811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4215" name="Line 6"/>
        <xdr:cNvSpPr>
          <a:spLocks noChangeShapeType="1"/>
        </xdr:cNvSpPr>
      </xdr:nvSpPr>
      <xdr:spPr bwMode="auto">
        <a:xfrm>
          <a:off x="5349240" y="1554480"/>
          <a:ext cx="59436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216" name="Line 7"/>
        <xdr:cNvSpPr>
          <a:spLocks noChangeShapeType="1"/>
        </xdr:cNvSpPr>
      </xdr:nvSpPr>
      <xdr:spPr bwMode="auto">
        <a:xfrm flipH="1">
          <a:off x="1783080" y="2225040"/>
          <a:ext cx="11887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3</xdr:col>
      <xdr:colOff>655320</xdr:colOff>
      <xdr:row>8</xdr:row>
      <xdr:rowOff>0</xdr:rowOff>
    </xdr:to>
    <xdr:sp macro="" textlink="">
      <xdr:nvSpPr>
        <xdr:cNvPr id="4217" name="Line 8"/>
        <xdr:cNvSpPr>
          <a:spLocks noChangeShapeType="1"/>
        </xdr:cNvSpPr>
      </xdr:nvSpPr>
      <xdr:spPr bwMode="auto">
        <a:xfrm>
          <a:off x="1188720" y="1554480"/>
          <a:ext cx="11887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7</xdr:row>
      <xdr:rowOff>160020</xdr:rowOff>
    </xdr:from>
    <xdr:to>
      <xdr:col>2</xdr:col>
      <xdr:colOff>0</xdr:colOff>
      <xdr:row>11</xdr:row>
      <xdr:rowOff>0</xdr:rowOff>
    </xdr:to>
    <xdr:sp macro="" textlink="">
      <xdr:nvSpPr>
        <xdr:cNvPr id="4218" name="Line 9"/>
        <xdr:cNvSpPr>
          <a:spLocks noChangeShapeType="1"/>
        </xdr:cNvSpPr>
      </xdr:nvSpPr>
      <xdr:spPr bwMode="auto">
        <a:xfrm>
          <a:off x="1188720" y="1546860"/>
          <a:ext cx="0" cy="5105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15</xdr:row>
      <xdr:rowOff>7620</xdr:rowOff>
    </xdr:to>
    <xdr:sp macro="" textlink="">
      <xdr:nvSpPr>
        <xdr:cNvPr id="4219" name="Line 10"/>
        <xdr:cNvSpPr>
          <a:spLocks noChangeShapeType="1"/>
        </xdr:cNvSpPr>
      </xdr:nvSpPr>
      <xdr:spPr bwMode="auto">
        <a:xfrm>
          <a:off x="1188720" y="2392680"/>
          <a:ext cx="0" cy="3429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289560</xdr:colOff>
      <xdr:row>18</xdr:row>
      <xdr:rowOff>0</xdr:rowOff>
    </xdr:from>
    <xdr:to>
      <xdr:col>6</xdr:col>
      <xdr:colOff>289560</xdr:colOff>
      <xdr:row>20</xdr:row>
      <xdr:rowOff>0</xdr:rowOff>
    </xdr:to>
    <xdr:sp macro="" textlink="">
      <xdr:nvSpPr>
        <xdr:cNvPr id="4220" name="Line 11"/>
        <xdr:cNvSpPr>
          <a:spLocks noChangeShapeType="1"/>
        </xdr:cNvSpPr>
      </xdr:nvSpPr>
      <xdr:spPr bwMode="auto">
        <a:xfrm>
          <a:off x="3855720" y="322326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342900</xdr:colOff>
      <xdr:row>24</xdr:row>
      <xdr:rowOff>0</xdr:rowOff>
    </xdr:from>
    <xdr:to>
      <xdr:col>9</xdr:col>
      <xdr:colOff>266700</xdr:colOff>
      <xdr:row>24</xdr:row>
      <xdr:rowOff>0</xdr:rowOff>
    </xdr:to>
    <xdr:sp macro="" textlink="">
      <xdr:nvSpPr>
        <xdr:cNvPr id="4222" name="Line 13"/>
        <xdr:cNvSpPr>
          <a:spLocks noChangeShapeType="1"/>
        </xdr:cNvSpPr>
      </xdr:nvSpPr>
      <xdr:spPr bwMode="auto">
        <a:xfrm>
          <a:off x="2125980" y="4229100"/>
          <a:ext cx="348996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289560</xdr:colOff>
      <xdr:row>22</xdr:row>
      <xdr:rowOff>7620</xdr:rowOff>
    </xdr:from>
    <xdr:to>
      <xdr:col>6</xdr:col>
      <xdr:colOff>289560</xdr:colOff>
      <xdr:row>23</xdr:row>
      <xdr:rowOff>160020</xdr:rowOff>
    </xdr:to>
    <xdr:sp macro="" textlink="">
      <xdr:nvSpPr>
        <xdr:cNvPr id="4223" name="Line 14"/>
        <xdr:cNvSpPr>
          <a:spLocks noChangeShapeType="1"/>
        </xdr:cNvSpPr>
      </xdr:nvSpPr>
      <xdr:spPr bwMode="auto">
        <a:xfrm>
          <a:off x="3855720" y="3901440"/>
          <a:ext cx="0" cy="3200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327660</xdr:colOff>
      <xdr:row>23</xdr:row>
      <xdr:rowOff>160020</xdr:rowOff>
    </xdr:from>
    <xdr:to>
      <xdr:col>3</xdr:col>
      <xdr:colOff>327660</xdr:colOff>
      <xdr:row>26</xdr:row>
      <xdr:rowOff>0</xdr:rowOff>
    </xdr:to>
    <xdr:sp macro="" textlink="">
      <xdr:nvSpPr>
        <xdr:cNvPr id="4224" name="Line 15"/>
        <xdr:cNvSpPr>
          <a:spLocks noChangeShapeType="1"/>
        </xdr:cNvSpPr>
      </xdr:nvSpPr>
      <xdr:spPr bwMode="auto">
        <a:xfrm>
          <a:off x="2110740" y="4221480"/>
          <a:ext cx="0" cy="3429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251460</xdr:colOff>
      <xdr:row>23</xdr:row>
      <xdr:rowOff>160020</xdr:rowOff>
    </xdr:from>
    <xdr:to>
      <xdr:col>9</xdr:col>
      <xdr:colOff>251460</xdr:colOff>
      <xdr:row>25</xdr:row>
      <xdr:rowOff>160020</xdr:rowOff>
    </xdr:to>
    <xdr:sp macro="" textlink="">
      <xdr:nvSpPr>
        <xdr:cNvPr id="4225" name="Line 16"/>
        <xdr:cNvSpPr>
          <a:spLocks noChangeShapeType="1"/>
        </xdr:cNvSpPr>
      </xdr:nvSpPr>
      <xdr:spPr bwMode="auto">
        <a:xfrm>
          <a:off x="5600700" y="422148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327660</xdr:colOff>
      <xdr:row>28</xdr:row>
      <xdr:rowOff>7620</xdr:rowOff>
    </xdr:from>
    <xdr:to>
      <xdr:col>3</xdr:col>
      <xdr:colOff>327660</xdr:colOff>
      <xdr:row>29</xdr:row>
      <xdr:rowOff>160020</xdr:rowOff>
    </xdr:to>
    <xdr:sp macro="" textlink="">
      <xdr:nvSpPr>
        <xdr:cNvPr id="4226" name="Line 17"/>
        <xdr:cNvSpPr>
          <a:spLocks noChangeShapeType="1"/>
        </xdr:cNvSpPr>
      </xdr:nvSpPr>
      <xdr:spPr bwMode="auto">
        <a:xfrm>
          <a:off x="2110740" y="4907280"/>
          <a:ext cx="0" cy="3200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342900</xdr:colOff>
      <xdr:row>32</xdr:row>
      <xdr:rowOff>0</xdr:rowOff>
    </xdr:from>
    <xdr:to>
      <xdr:col>3</xdr:col>
      <xdr:colOff>342900</xdr:colOff>
      <xdr:row>34</xdr:row>
      <xdr:rowOff>7620</xdr:rowOff>
    </xdr:to>
    <xdr:sp macro="" textlink="">
      <xdr:nvSpPr>
        <xdr:cNvPr id="4227" name="Line 18"/>
        <xdr:cNvSpPr>
          <a:spLocks noChangeShapeType="1"/>
        </xdr:cNvSpPr>
      </xdr:nvSpPr>
      <xdr:spPr bwMode="auto">
        <a:xfrm>
          <a:off x="2125980" y="5570220"/>
          <a:ext cx="0" cy="3429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373380</xdr:colOff>
      <xdr:row>40</xdr:row>
      <xdr:rowOff>160020</xdr:rowOff>
    </xdr:from>
    <xdr:to>
      <xdr:col>3</xdr:col>
      <xdr:colOff>373380</xdr:colOff>
      <xdr:row>42</xdr:row>
      <xdr:rowOff>160020</xdr:rowOff>
    </xdr:to>
    <xdr:sp macro="" textlink="">
      <xdr:nvSpPr>
        <xdr:cNvPr id="4228" name="Line 19"/>
        <xdr:cNvSpPr>
          <a:spLocks noChangeShapeType="1"/>
        </xdr:cNvSpPr>
      </xdr:nvSpPr>
      <xdr:spPr bwMode="auto">
        <a:xfrm>
          <a:off x="2156460" y="707136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381000</xdr:colOff>
      <xdr:row>45</xdr:row>
      <xdr:rowOff>0</xdr:rowOff>
    </xdr:from>
    <xdr:to>
      <xdr:col>3</xdr:col>
      <xdr:colOff>381000</xdr:colOff>
      <xdr:row>47</xdr:row>
      <xdr:rowOff>0</xdr:rowOff>
    </xdr:to>
    <xdr:sp macro="" textlink="">
      <xdr:nvSpPr>
        <xdr:cNvPr id="4229" name="Line 20"/>
        <xdr:cNvSpPr>
          <a:spLocks noChangeShapeType="1"/>
        </xdr:cNvSpPr>
      </xdr:nvSpPr>
      <xdr:spPr bwMode="auto">
        <a:xfrm>
          <a:off x="2164080" y="774954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0</xdr:colOff>
      <xdr:row>47</xdr:row>
      <xdr:rowOff>0</xdr:rowOff>
    </xdr:to>
    <xdr:sp macro="" textlink="">
      <xdr:nvSpPr>
        <xdr:cNvPr id="4230" name="Line 21"/>
        <xdr:cNvSpPr>
          <a:spLocks noChangeShapeType="1"/>
        </xdr:cNvSpPr>
      </xdr:nvSpPr>
      <xdr:spPr bwMode="auto">
        <a:xfrm>
          <a:off x="594360" y="6911340"/>
          <a:ext cx="0" cy="11734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4231" name="Line 22"/>
        <xdr:cNvSpPr>
          <a:spLocks noChangeShapeType="1"/>
        </xdr:cNvSpPr>
      </xdr:nvSpPr>
      <xdr:spPr bwMode="auto">
        <a:xfrm>
          <a:off x="594360" y="6911340"/>
          <a:ext cx="59436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49</xdr:row>
      <xdr:rowOff>7620</xdr:rowOff>
    </xdr:from>
    <xdr:to>
      <xdr:col>3</xdr:col>
      <xdr:colOff>0</xdr:colOff>
      <xdr:row>50</xdr:row>
      <xdr:rowOff>0</xdr:rowOff>
    </xdr:to>
    <xdr:sp macro="" textlink="">
      <xdr:nvSpPr>
        <xdr:cNvPr id="4232" name="Line 24"/>
        <xdr:cNvSpPr>
          <a:spLocks noChangeShapeType="1"/>
        </xdr:cNvSpPr>
      </xdr:nvSpPr>
      <xdr:spPr bwMode="auto">
        <a:xfrm>
          <a:off x="1783080" y="8427720"/>
          <a:ext cx="0" cy="1600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4233" name="Line 25"/>
        <xdr:cNvSpPr>
          <a:spLocks noChangeShapeType="1"/>
        </xdr:cNvSpPr>
      </xdr:nvSpPr>
      <xdr:spPr bwMode="auto">
        <a:xfrm>
          <a:off x="2971800" y="8420100"/>
          <a:ext cx="0" cy="1676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586740</xdr:colOff>
      <xdr:row>49</xdr:row>
      <xdr:rowOff>160020</xdr:rowOff>
    </xdr:from>
    <xdr:to>
      <xdr:col>6</xdr:col>
      <xdr:colOff>0</xdr:colOff>
      <xdr:row>49</xdr:row>
      <xdr:rowOff>160020</xdr:rowOff>
    </xdr:to>
    <xdr:sp macro="" textlink="">
      <xdr:nvSpPr>
        <xdr:cNvPr id="4234" name="Line 26"/>
        <xdr:cNvSpPr>
          <a:spLocks noChangeShapeType="1"/>
        </xdr:cNvSpPr>
      </xdr:nvSpPr>
      <xdr:spPr bwMode="auto">
        <a:xfrm>
          <a:off x="1775460" y="8580120"/>
          <a:ext cx="17907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49</xdr:row>
      <xdr:rowOff>160020</xdr:rowOff>
    </xdr:from>
    <xdr:to>
      <xdr:col>6</xdr:col>
      <xdr:colOff>0</xdr:colOff>
      <xdr:row>51</xdr:row>
      <xdr:rowOff>160020</xdr:rowOff>
    </xdr:to>
    <xdr:sp macro="" textlink="">
      <xdr:nvSpPr>
        <xdr:cNvPr id="4235" name="Line 27"/>
        <xdr:cNvSpPr>
          <a:spLocks noChangeShapeType="1"/>
        </xdr:cNvSpPr>
      </xdr:nvSpPr>
      <xdr:spPr bwMode="auto">
        <a:xfrm>
          <a:off x="3566160" y="858012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236220</xdr:colOff>
      <xdr:row>35</xdr:row>
      <xdr:rowOff>0</xdr:rowOff>
    </xdr:to>
    <xdr:sp macro="" textlink="">
      <xdr:nvSpPr>
        <xdr:cNvPr id="4236" name="Line 28"/>
        <xdr:cNvSpPr>
          <a:spLocks noChangeShapeType="1"/>
        </xdr:cNvSpPr>
      </xdr:nvSpPr>
      <xdr:spPr bwMode="auto">
        <a:xfrm>
          <a:off x="2971800" y="6073140"/>
          <a:ext cx="83058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220980</xdr:colOff>
      <xdr:row>35</xdr:row>
      <xdr:rowOff>0</xdr:rowOff>
    </xdr:from>
    <xdr:to>
      <xdr:col>6</xdr:col>
      <xdr:colOff>220980</xdr:colOff>
      <xdr:row>51</xdr:row>
      <xdr:rowOff>160020</xdr:rowOff>
    </xdr:to>
    <xdr:sp macro="" textlink="">
      <xdr:nvSpPr>
        <xdr:cNvPr id="4237" name="Line 29"/>
        <xdr:cNvSpPr>
          <a:spLocks noChangeShapeType="1"/>
        </xdr:cNvSpPr>
      </xdr:nvSpPr>
      <xdr:spPr bwMode="auto">
        <a:xfrm>
          <a:off x="3787140" y="6073140"/>
          <a:ext cx="0" cy="28422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457200</xdr:colOff>
      <xdr:row>35</xdr:row>
      <xdr:rowOff>0</xdr:rowOff>
    </xdr:from>
    <xdr:to>
      <xdr:col>8</xdr:col>
      <xdr:colOff>0</xdr:colOff>
      <xdr:row>35</xdr:row>
      <xdr:rowOff>0</xdr:rowOff>
    </xdr:to>
    <xdr:sp macro="" textlink="">
      <xdr:nvSpPr>
        <xdr:cNvPr id="4238" name="Line 30"/>
        <xdr:cNvSpPr>
          <a:spLocks noChangeShapeType="1"/>
        </xdr:cNvSpPr>
      </xdr:nvSpPr>
      <xdr:spPr bwMode="auto">
        <a:xfrm flipH="1">
          <a:off x="4023360" y="6073140"/>
          <a:ext cx="7315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464820</xdr:colOff>
      <xdr:row>35</xdr:row>
      <xdr:rowOff>0</xdr:rowOff>
    </xdr:from>
    <xdr:to>
      <xdr:col>6</xdr:col>
      <xdr:colOff>464820</xdr:colOff>
      <xdr:row>52</xdr:row>
      <xdr:rowOff>0</xdr:rowOff>
    </xdr:to>
    <xdr:sp macro="" textlink="">
      <xdr:nvSpPr>
        <xdr:cNvPr id="4239" name="Line 32"/>
        <xdr:cNvSpPr>
          <a:spLocks noChangeShapeType="1"/>
        </xdr:cNvSpPr>
      </xdr:nvSpPr>
      <xdr:spPr bwMode="auto">
        <a:xfrm>
          <a:off x="4030980" y="6073140"/>
          <a:ext cx="0" cy="28498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289560</xdr:colOff>
      <xdr:row>54</xdr:row>
      <xdr:rowOff>22860</xdr:rowOff>
    </xdr:from>
    <xdr:to>
      <xdr:col>6</xdr:col>
      <xdr:colOff>289560</xdr:colOff>
      <xdr:row>56</xdr:row>
      <xdr:rowOff>7620</xdr:rowOff>
    </xdr:to>
    <xdr:sp macro="" textlink="">
      <xdr:nvSpPr>
        <xdr:cNvPr id="4240" name="Line 33"/>
        <xdr:cNvSpPr>
          <a:spLocks noChangeShapeType="1"/>
        </xdr:cNvSpPr>
      </xdr:nvSpPr>
      <xdr:spPr bwMode="auto">
        <a:xfrm>
          <a:off x="3802380" y="9372600"/>
          <a:ext cx="0" cy="3200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312420</xdr:colOff>
      <xdr:row>62</xdr:row>
      <xdr:rowOff>0</xdr:rowOff>
    </xdr:from>
    <xdr:to>
      <xdr:col>6</xdr:col>
      <xdr:colOff>312420</xdr:colOff>
      <xdr:row>66</xdr:row>
      <xdr:rowOff>0</xdr:rowOff>
    </xdr:to>
    <xdr:sp macro="" textlink="">
      <xdr:nvSpPr>
        <xdr:cNvPr id="4241" name="Line 34"/>
        <xdr:cNvSpPr>
          <a:spLocks noChangeShapeType="1"/>
        </xdr:cNvSpPr>
      </xdr:nvSpPr>
      <xdr:spPr bwMode="auto">
        <a:xfrm>
          <a:off x="3878580" y="10599420"/>
          <a:ext cx="0" cy="6705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65</xdr:row>
      <xdr:rowOff>160020</xdr:rowOff>
    </xdr:from>
    <xdr:to>
      <xdr:col>8</xdr:col>
      <xdr:colOff>0</xdr:colOff>
      <xdr:row>66</xdr:row>
      <xdr:rowOff>0</xdr:rowOff>
    </xdr:to>
    <xdr:sp macro="" textlink="">
      <xdr:nvSpPr>
        <xdr:cNvPr id="4242" name="Line 36"/>
        <xdr:cNvSpPr>
          <a:spLocks noChangeShapeType="1"/>
        </xdr:cNvSpPr>
      </xdr:nvSpPr>
      <xdr:spPr bwMode="auto">
        <a:xfrm flipV="1">
          <a:off x="2971800" y="11262360"/>
          <a:ext cx="1783080" cy="7620"/>
        </a:xfrm>
        <a:prstGeom prst="line">
          <a:avLst/>
        </a:prstGeom>
        <a:noFill/>
        <a:ln w="15875">
          <a:solidFill>
            <a:srgbClr val="000000"/>
          </a:solidFill>
          <a:round/>
          <a:headEnd type="triangl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289560</xdr:colOff>
      <xdr:row>67</xdr:row>
      <xdr:rowOff>0</xdr:rowOff>
    </xdr:from>
    <xdr:to>
      <xdr:col>3</xdr:col>
      <xdr:colOff>289560</xdr:colOff>
      <xdr:row>69</xdr:row>
      <xdr:rowOff>0</xdr:rowOff>
    </xdr:to>
    <xdr:sp macro="" textlink="">
      <xdr:nvSpPr>
        <xdr:cNvPr id="4243" name="Line 37"/>
        <xdr:cNvSpPr>
          <a:spLocks noChangeShapeType="1"/>
        </xdr:cNvSpPr>
      </xdr:nvSpPr>
      <xdr:spPr bwMode="auto">
        <a:xfrm>
          <a:off x="2072640" y="1143762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70</xdr:row>
      <xdr:rowOff>0</xdr:rowOff>
    </xdr:from>
    <xdr:to>
      <xdr:col>2</xdr:col>
      <xdr:colOff>0</xdr:colOff>
      <xdr:row>70</xdr:row>
      <xdr:rowOff>0</xdr:rowOff>
    </xdr:to>
    <xdr:sp macro="" textlink="">
      <xdr:nvSpPr>
        <xdr:cNvPr id="4244" name="Line 38"/>
        <xdr:cNvSpPr>
          <a:spLocks noChangeShapeType="1"/>
        </xdr:cNvSpPr>
      </xdr:nvSpPr>
      <xdr:spPr bwMode="auto">
        <a:xfrm>
          <a:off x="594360" y="11940540"/>
          <a:ext cx="59436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4245" name="Line 39"/>
        <xdr:cNvSpPr>
          <a:spLocks noChangeShapeType="1"/>
        </xdr:cNvSpPr>
      </xdr:nvSpPr>
      <xdr:spPr bwMode="auto">
        <a:xfrm>
          <a:off x="594360" y="10431780"/>
          <a:ext cx="237744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60</xdr:row>
      <xdr:rowOff>160020</xdr:rowOff>
    </xdr:from>
    <xdr:to>
      <xdr:col>1</xdr:col>
      <xdr:colOff>0</xdr:colOff>
      <xdr:row>69</xdr:row>
      <xdr:rowOff>160020</xdr:rowOff>
    </xdr:to>
    <xdr:sp macro="" textlink="">
      <xdr:nvSpPr>
        <xdr:cNvPr id="4246" name="Line 40"/>
        <xdr:cNvSpPr>
          <a:spLocks noChangeShapeType="1"/>
        </xdr:cNvSpPr>
      </xdr:nvSpPr>
      <xdr:spPr bwMode="auto">
        <a:xfrm>
          <a:off x="594360" y="10424160"/>
          <a:ext cx="0" cy="15087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0</xdr:colOff>
      <xdr:row>68</xdr:row>
      <xdr:rowOff>160020</xdr:rowOff>
    </xdr:to>
    <xdr:sp macro="" textlink="">
      <xdr:nvSpPr>
        <xdr:cNvPr id="4247" name="Line 41"/>
        <xdr:cNvSpPr>
          <a:spLocks noChangeShapeType="1"/>
        </xdr:cNvSpPr>
      </xdr:nvSpPr>
      <xdr:spPr bwMode="auto">
        <a:xfrm>
          <a:off x="6537960" y="11437620"/>
          <a:ext cx="0" cy="3276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57</xdr:row>
      <xdr:rowOff>7620</xdr:rowOff>
    </xdr:from>
    <xdr:to>
      <xdr:col>12</xdr:col>
      <xdr:colOff>0</xdr:colOff>
      <xdr:row>57</xdr:row>
      <xdr:rowOff>7620</xdr:rowOff>
    </xdr:to>
    <xdr:sp macro="" textlink="">
      <xdr:nvSpPr>
        <xdr:cNvPr id="4248" name="Line 42"/>
        <xdr:cNvSpPr>
          <a:spLocks noChangeShapeType="1"/>
        </xdr:cNvSpPr>
      </xdr:nvSpPr>
      <xdr:spPr bwMode="auto">
        <a:xfrm>
          <a:off x="4754880" y="9768840"/>
          <a:ext cx="237744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57</xdr:row>
      <xdr:rowOff>7620</xdr:rowOff>
    </xdr:from>
    <xdr:to>
      <xdr:col>12</xdr:col>
      <xdr:colOff>0</xdr:colOff>
      <xdr:row>69</xdr:row>
      <xdr:rowOff>0</xdr:rowOff>
    </xdr:to>
    <xdr:sp macro="" textlink="">
      <xdr:nvSpPr>
        <xdr:cNvPr id="4249" name="Line 43"/>
        <xdr:cNvSpPr>
          <a:spLocks noChangeShapeType="1"/>
        </xdr:cNvSpPr>
      </xdr:nvSpPr>
      <xdr:spPr bwMode="auto">
        <a:xfrm>
          <a:off x="7132320" y="9768840"/>
          <a:ext cx="0" cy="20040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342900</xdr:colOff>
      <xdr:row>36</xdr:row>
      <xdr:rowOff>7620</xdr:rowOff>
    </xdr:from>
    <xdr:to>
      <xdr:col>3</xdr:col>
      <xdr:colOff>342900</xdr:colOff>
      <xdr:row>38</xdr:row>
      <xdr:rowOff>0</xdr:rowOff>
    </xdr:to>
    <xdr:sp macro="" textlink="">
      <xdr:nvSpPr>
        <xdr:cNvPr id="4250" name="Line 44"/>
        <xdr:cNvSpPr>
          <a:spLocks noChangeShapeType="1"/>
        </xdr:cNvSpPr>
      </xdr:nvSpPr>
      <xdr:spPr bwMode="auto">
        <a:xfrm>
          <a:off x="2125980" y="6248400"/>
          <a:ext cx="0" cy="3276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35</xdr:row>
      <xdr:rowOff>0</xdr:rowOff>
    </xdr:from>
    <xdr:to>
      <xdr:col>11</xdr:col>
      <xdr:colOff>312420</xdr:colOff>
      <xdr:row>35</xdr:row>
      <xdr:rowOff>0</xdr:rowOff>
    </xdr:to>
    <xdr:sp macro="" textlink="">
      <xdr:nvSpPr>
        <xdr:cNvPr id="4251" name="Line 45"/>
        <xdr:cNvSpPr>
          <a:spLocks noChangeShapeType="1"/>
        </xdr:cNvSpPr>
      </xdr:nvSpPr>
      <xdr:spPr bwMode="auto">
        <a:xfrm>
          <a:off x="6537960" y="6073140"/>
          <a:ext cx="3124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304800</xdr:colOff>
      <xdr:row>34</xdr:row>
      <xdr:rowOff>160020</xdr:rowOff>
    </xdr:from>
    <xdr:to>
      <xdr:col>11</xdr:col>
      <xdr:colOff>304800</xdr:colOff>
      <xdr:row>37</xdr:row>
      <xdr:rowOff>160020</xdr:rowOff>
    </xdr:to>
    <xdr:sp macro="" textlink="">
      <xdr:nvSpPr>
        <xdr:cNvPr id="4252" name="Line 46"/>
        <xdr:cNvSpPr>
          <a:spLocks noChangeShapeType="1"/>
        </xdr:cNvSpPr>
      </xdr:nvSpPr>
      <xdr:spPr bwMode="auto">
        <a:xfrm>
          <a:off x="6842760" y="606552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251460</xdr:colOff>
      <xdr:row>32</xdr:row>
      <xdr:rowOff>0</xdr:rowOff>
    </xdr:from>
    <xdr:to>
      <xdr:col>9</xdr:col>
      <xdr:colOff>251460</xdr:colOff>
      <xdr:row>34</xdr:row>
      <xdr:rowOff>0</xdr:rowOff>
    </xdr:to>
    <xdr:sp macro="" textlink="">
      <xdr:nvSpPr>
        <xdr:cNvPr id="4253" name="Line 48"/>
        <xdr:cNvSpPr>
          <a:spLocks noChangeShapeType="1"/>
        </xdr:cNvSpPr>
      </xdr:nvSpPr>
      <xdr:spPr bwMode="auto">
        <a:xfrm>
          <a:off x="5600700" y="557022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251460</xdr:colOff>
      <xdr:row>28</xdr:row>
      <xdr:rowOff>0</xdr:rowOff>
    </xdr:from>
    <xdr:to>
      <xdr:col>9</xdr:col>
      <xdr:colOff>251460</xdr:colOff>
      <xdr:row>30</xdr:row>
      <xdr:rowOff>0</xdr:rowOff>
    </xdr:to>
    <xdr:sp macro="" textlink="">
      <xdr:nvSpPr>
        <xdr:cNvPr id="4254" name="Line 49"/>
        <xdr:cNvSpPr>
          <a:spLocks noChangeShapeType="1"/>
        </xdr:cNvSpPr>
      </xdr:nvSpPr>
      <xdr:spPr bwMode="auto">
        <a:xfrm>
          <a:off x="5600700" y="489966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289560</xdr:colOff>
      <xdr:row>41</xdr:row>
      <xdr:rowOff>0</xdr:rowOff>
    </xdr:from>
    <xdr:to>
      <xdr:col>11</xdr:col>
      <xdr:colOff>289560</xdr:colOff>
      <xdr:row>43</xdr:row>
      <xdr:rowOff>0</xdr:rowOff>
    </xdr:to>
    <xdr:sp macro="" textlink="">
      <xdr:nvSpPr>
        <xdr:cNvPr id="4255" name="Line 51"/>
        <xdr:cNvSpPr>
          <a:spLocks noChangeShapeType="1"/>
        </xdr:cNvSpPr>
      </xdr:nvSpPr>
      <xdr:spPr bwMode="auto">
        <a:xfrm>
          <a:off x="6827520" y="707898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304800</xdr:colOff>
      <xdr:row>43</xdr:row>
      <xdr:rowOff>0</xdr:rowOff>
    </xdr:from>
    <xdr:to>
      <xdr:col>14</xdr:col>
      <xdr:colOff>0</xdr:colOff>
      <xdr:row>43</xdr:row>
      <xdr:rowOff>0</xdr:rowOff>
    </xdr:to>
    <xdr:sp macro="" textlink="">
      <xdr:nvSpPr>
        <xdr:cNvPr id="4256" name="Line 52"/>
        <xdr:cNvSpPr>
          <a:spLocks noChangeShapeType="1"/>
        </xdr:cNvSpPr>
      </xdr:nvSpPr>
      <xdr:spPr bwMode="auto">
        <a:xfrm>
          <a:off x="4465320" y="7414260"/>
          <a:ext cx="38557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312420</xdr:colOff>
      <xdr:row>43</xdr:row>
      <xdr:rowOff>0</xdr:rowOff>
    </xdr:from>
    <xdr:to>
      <xdr:col>7</xdr:col>
      <xdr:colOff>312420</xdr:colOff>
      <xdr:row>52</xdr:row>
      <xdr:rowOff>0</xdr:rowOff>
    </xdr:to>
    <xdr:sp macro="" textlink="">
      <xdr:nvSpPr>
        <xdr:cNvPr id="4257" name="Line 53"/>
        <xdr:cNvSpPr>
          <a:spLocks noChangeShapeType="1"/>
        </xdr:cNvSpPr>
      </xdr:nvSpPr>
      <xdr:spPr bwMode="auto">
        <a:xfrm>
          <a:off x="4472940" y="7414260"/>
          <a:ext cx="0" cy="15087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36</xdr:row>
      <xdr:rowOff>7620</xdr:rowOff>
    </xdr:from>
    <xdr:to>
      <xdr:col>14</xdr:col>
      <xdr:colOff>0</xdr:colOff>
      <xdr:row>42</xdr:row>
      <xdr:rowOff>160020</xdr:rowOff>
    </xdr:to>
    <xdr:sp macro="" textlink="">
      <xdr:nvSpPr>
        <xdr:cNvPr id="4258" name="Line 54"/>
        <xdr:cNvSpPr>
          <a:spLocks noChangeShapeType="1"/>
        </xdr:cNvSpPr>
      </xdr:nvSpPr>
      <xdr:spPr bwMode="auto">
        <a:xfrm flipV="1">
          <a:off x="8321040" y="6248400"/>
          <a:ext cx="0" cy="11582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34</xdr:row>
      <xdr:rowOff>7620</xdr:rowOff>
    </xdr:to>
    <xdr:sp macro="" textlink="">
      <xdr:nvSpPr>
        <xdr:cNvPr id="4259" name="Line 57"/>
        <xdr:cNvSpPr>
          <a:spLocks noChangeShapeType="1"/>
        </xdr:cNvSpPr>
      </xdr:nvSpPr>
      <xdr:spPr bwMode="auto">
        <a:xfrm>
          <a:off x="8321040" y="4732020"/>
          <a:ext cx="0" cy="11811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4260" name="Line 58"/>
        <xdr:cNvSpPr>
          <a:spLocks noChangeShapeType="1"/>
        </xdr:cNvSpPr>
      </xdr:nvSpPr>
      <xdr:spPr bwMode="auto">
        <a:xfrm flipH="1">
          <a:off x="6537960" y="4732020"/>
          <a:ext cx="178308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4261" name="Line 59"/>
        <xdr:cNvSpPr>
          <a:spLocks noChangeShapeType="1"/>
        </xdr:cNvSpPr>
      </xdr:nvSpPr>
      <xdr:spPr bwMode="auto">
        <a:xfrm flipH="1">
          <a:off x="4754880" y="9090660"/>
          <a:ext cx="11887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411480</xdr:colOff>
      <xdr:row>31</xdr:row>
      <xdr:rowOff>7620</xdr:rowOff>
    </xdr:to>
    <xdr:sp macro="" textlink="">
      <xdr:nvSpPr>
        <xdr:cNvPr id="4262" name="Line 60"/>
        <xdr:cNvSpPr>
          <a:spLocks noChangeShapeType="1"/>
        </xdr:cNvSpPr>
      </xdr:nvSpPr>
      <xdr:spPr bwMode="auto">
        <a:xfrm>
          <a:off x="6560820" y="5273040"/>
          <a:ext cx="411480" cy="76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19050</xdr:colOff>
      <xdr:row>15</xdr:row>
      <xdr:rowOff>0</xdr:rowOff>
    </xdr:from>
    <xdr:to>
      <xdr:col>12</xdr:col>
      <xdr:colOff>121920</xdr:colOff>
      <xdr:row>18</xdr:row>
      <xdr:rowOff>0</xdr:rowOff>
    </xdr:to>
    <xdr:sp macro="" textlink="">
      <xdr:nvSpPr>
        <xdr:cNvPr id="4157" name="Oval 61" descr="5%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970270" y="2598420"/>
          <a:ext cx="1322070" cy="495300"/>
        </a:xfrm>
        <a:prstGeom prst="ellipse">
          <a:avLst/>
        </a:prstGeom>
        <a:solidFill>
          <a:schemeClr val="tx1"/>
        </a:solidFill>
        <a:ln w="15875" algn="ctr">
          <a:solidFill>
            <a:srgbClr val="000000"/>
          </a:solidFill>
          <a:round/>
          <a:headEnd/>
          <a:tailEnd/>
        </a:ln>
        <a:effectLst/>
        <a:extLst/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ZA" sz="1000" b="1" i="0" u="none" strike="noStrike" baseline="0">
              <a:solidFill>
                <a:schemeClr val="bg1"/>
              </a:solidFill>
              <a:latin typeface="+mn-lt"/>
              <a:cs typeface="Arial"/>
            </a:rPr>
            <a:t>&lt; Flow Chart 2 &gt;</a:t>
          </a:r>
        </a:p>
      </xdr:txBody>
    </xdr:sp>
    <xdr:clientData/>
  </xdr:twoCellAnchor>
  <xdr:twoCellAnchor>
    <xdr:from>
      <xdr:col>11</xdr:col>
      <xdr:colOff>438150</xdr:colOff>
      <xdr:row>29</xdr:row>
      <xdr:rowOff>99060</xdr:rowOff>
    </xdr:from>
    <xdr:to>
      <xdr:col>13</xdr:col>
      <xdr:colOff>541020</xdr:colOff>
      <xdr:row>32</xdr:row>
      <xdr:rowOff>91440</xdr:rowOff>
    </xdr:to>
    <xdr:sp macro="" textlink="">
      <xdr:nvSpPr>
        <xdr:cNvPr id="56" name="Oval 61" descr="5%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6998970" y="5036820"/>
          <a:ext cx="1322070" cy="495300"/>
        </a:xfrm>
        <a:prstGeom prst="ellipse">
          <a:avLst/>
        </a:prstGeom>
        <a:solidFill>
          <a:schemeClr val="tx1"/>
        </a:solidFill>
        <a:ln w="15875" algn="ctr">
          <a:solidFill>
            <a:srgbClr val="000000"/>
          </a:solidFill>
          <a:round/>
          <a:headEnd/>
          <a:tailEnd/>
        </a:ln>
        <a:effectLst/>
        <a:extLst/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ZA" sz="1000" b="1" i="0" u="none" strike="noStrike" baseline="0">
              <a:solidFill>
                <a:schemeClr val="bg1"/>
              </a:solidFill>
              <a:latin typeface="+mn-lt"/>
              <a:cs typeface="Arial"/>
            </a:rPr>
            <a:t>&lt; Flow Chart 3 &gt;</a:t>
          </a:r>
        </a:p>
      </xdr:txBody>
    </xdr:sp>
    <xdr:clientData/>
  </xdr:twoCellAnchor>
  <xdr:twoCellAnchor>
    <xdr:from>
      <xdr:col>6</xdr:col>
      <xdr:colOff>289560</xdr:colOff>
      <xdr:row>58</xdr:row>
      <xdr:rowOff>7620</xdr:rowOff>
    </xdr:from>
    <xdr:to>
      <xdr:col>6</xdr:col>
      <xdr:colOff>289560</xdr:colOff>
      <xdr:row>59</xdr:row>
      <xdr:rowOff>160020</xdr:rowOff>
    </xdr:to>
    <xdr:sp macro="" textlink="">
      <xdr:nvSpPr>
        <xdr:cNvPr id="55" name="Line 33"/>
        <xdr:cNvSpPr>
          <a:spLocks noChangeShapeType="1"/>
        </xdr:cNvSpPr>
      </xdr:nvSpPr>
      <xdr:spPr bwMode="auto">
        <a:xfrm>
          <a:off x="3802380" y="10027920"/>
          <a:ext cx="0" cy="3200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23</xdr:row>
      <xdr:rowOff>0</xdr:rowOff>
    </xdr:from>
    <xdr:to>
      <xdr:col>12</xdr:col>
      <xdr:colOff>0</xdr:colOff>
      <xdr:row>25</xdr:row>
      <xdr:rowOff>167640</xdr:rowOff>
    </xdr:to>
    <xdr:sp macro="" textlink="">
      <xdr:nvSpPr>
        <xdr:cNvPr id="3175" name="Line 37"/>
        <xdr:cNvSpPr>
          <a:spLocks noChangeShapeType="1"/>
        </xdr:cNvSpPr>
      </xdr:nvSpPr>
      <xdr:spPr bwMode="auto">
        <a:xfrm>
          <a:off x="7132320" y="408432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176" name="Line 48"/>
        <xdr:cNvSpPr>
          <a:spLocks noChangeShapeType="1"/>
        </xdr:cNvSpPr>
      </xdr:nvSpPr>
      <xdr:spPr bwMode="auto">
        <a:xfrm>
          <a:off x="5943600" y="122682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177" name="Line 49"/>
        <xdr:cNvSpPr>
          <a:spLocks noChangeShapeType="1"/>
        </xdr:cNvSpPr>
      </xdr:nvSpPr>
      <xdr:spPr bwMode="auto">
        <a:xfrm>
          <a:off x="2377440" y="122682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525780</xdr:colOff>
      <xdr:row>20</xdr:row>
      <xdr:rowOff>60960</xdr:rowOff>
    </xdr:from>
    <xdr:to>
      <xdr:col>19</xdr:col>
      <xdr:colOff>525780</xdr:colOff>
      <xdr:row>23</xdr:row>
      <xdr:rowOff>45720</xdr:rowOff>
    </xdr:to>
    <xdr:sp macro="" textlink="">
      <xdr:nvSpPr>
        <xdr:cNvPr id="3178" name="Line 50"/>
        <xdr:cNvSpPr>
          <a:spLocks noChangeShapeType="1"/>
        </xdr:cNvSpPr>
      </xdr:nvSpPr>
      <xdr:spPr bwMode="auto">
        <a:xfrm>
          <a:off x="12481560" y="3642360"/>
          <a:ext cx="0" cy="4876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7620</xdr:colOff>
      <xdr:row>12</xdr:row>
      <xdr:rowOff>0</xdr:rowOff>
    </xdr:from>
    <xdr:to>
      <xdr:col>10</xdr:col>
      <xdr:colOff>7620</xdr:colOff>
      <xdr:row>15</xdr:row>
      <xdr:rowOff>0</xdr:rowOff>
    </xdr:to>
    <xdr:sp macro="" textlink="">
      <xdr:nvSpPr>
        <xdr:cNvPr id="3179" name="Line 51"/>
        <xdr:cNvSpPr>
          <a:spLocks noChangeShapeType="1"/>
        </xdr:cNvSpPr>
      </xdr:nvSpPr>
      <xdr:spPr bwMode="auto">
        <a:xfrm>
          <a:off x="5951220" y="225552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20</xdr:row>
      <xdr:rowOff>167640</xdr:rowOff>
    </xdr:to>
    <xdr:sp macro="" textlink="">
      <xdr:nvSpPr>
        <xdr:cNvPr id="3180" name="Line 53"/>
        <xdr:cNvSpPr>
          <a:spLocks noChangeShapeType="1"/>
        </xdr:cNvSpPr>
      </xdr:nvSpPr>
      <xdr:spPr bwMode="auto">
        <a:xfrm>
          <a:off x="7132320" y="324612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</xdr:colOff>
      <xdr:row>29</xdr:row>
      <xdr:rowOff>0</xdr:rowOff>
    </xdr:from>
    <xdr:to>
      <xdr:col>12</xdr:col>
      <xdr:colOff>7620</xdr:colOff>
      <xdr:row>32</xdr:row>
      <xdr:rowOff>0</xdr:rowOff>
    </xdr:to>
    <xdr:sp macro="" textlink="">
      <xdr:nvSpPr>
        <xdr:cNvPr id="3181" name="Line 54"/>
        <xdr:cNvSpPr>
          <a:spLocks noChangeShapeType="1"/>
        </xdr:cNvSpPr>
      </xdr:nvSpPr>
      <xdr:spPr bwMode="auto">
        <a:xfrm>
          <a:off x="7139940" y="509016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182" name="Line 55"/>
        <xdr:cNvSpPr>
          <a:spLocks noChangeShapeType="1"/>
        </xdr:cNvSpPr>
      </xdr:nvSpPr>
      <xdr:spPr bwMode="auto">
        <a:xfrm>
          <a:off x="5349240" y="4922520"/>
          <a:ext cx="11887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32</xdr:row>
      <xdr:rowOff>0</xdr:rowOff>
    </xdr:to>
    <xdr:sp macro="" textlink="">
      <xdr:nvSpPr>
        <xdr:cNvPr id="3183" name="Line 56"/>
        <xdr:cNvSpPr>
          <a:spLocks noChangeShapeType="1"/>
        </xdr:cNvSpPr>
      </xdr:nvSpPr>
      <xdr:spPr bwMode="auto">
        <a:xfrm>
          <a:off x="5349240" y="4922520"/>
          <a:ext cx="0" cy="6705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31</xdr:row>
      <xdr:rowOff>167640</xdr:rowOff>
    </xdr:to>
    <xdr:sp macro="" textlink="">
      <xdr:nvSpPr>
        <xdr:cNvPr id="3184" name="Line 57"/>
        <xdr:cNvSpPr>
          <a:spLocks noChangeShapeType="1"/>
        </xdr:cNvSpPr>
      </xdr:nvSpPr>
      <xdr:spPr bwMode="auto">
        <a:xfrm>
          <a:off x="2377440" y="2255520"/>
          <a:ext cx="0" cy="33375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320040</xdr:colOff>
      <xdr:row>35</xdr:row>
      <xdr:rowOff>0</xdr:rowOff>
    </xdr:from>
    <xdr:to>
      <xdr:col>4</xdr:col>
      <xdr:colOff>320040</xdr:colOff>
      <xdr:row>39</xdr:row>
      <xdr:rowOff>0</xdr:rowOff>
    </xdr:to>
    <xdr:sp macro="" textlink="">
      <xdr:nvSpPr>
        <xdr:cNvPr id="3185" name="Line 58"/>
        <xdr:cNvSpPr>
          <a:spLocks noChangeShapeType="1"/>
        </xdr:cNvSpPr>
      </xdr:nvSpPr>
      <xdr:spPr bwMode="auto">
        <a:xfrm>
          <a:off x="2697480" y="6088380"/>
          <a:ext cx="0" cy="716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9</xdr:col>
      <xdr:colOff>0</xdr:colOff>
      <xdr:row>40</xdr:row>
      <xdr:rowOff>0</xdr:rowOff>
    </xdr:to>
    <xdr:sp macro="" textlink="">
      <xdr:nvSpPr>
        <xdr:cNvPr id="3186" name="Line 59"/>
        <xdr:cNvSpPr>
          <a:spLocks noChangeShapeType="1"/>
        </xdr:cNvSpPr>
      </xdr:nvSpPr>
      <xdr:spPr bwMode="auto">
        <a:xfrm>
          <a:off x="5349240" y="6088380"/>
          <a:ext cx="0" cy="883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3187" name="Line 60"/>
        <xdr:cNvSpPr>
          <a:spLocks noChangeShapeType="1"/>
        </xdr:cNvSpPr>
      </xdr:nvSpPr>
      <xdr:spPr bwMode="auto">
        <a:xfrm>
          <a:off x="7132320" y="6088380"/>
          <a:ext cx="0" cy="883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586740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3188" name="Line 61"/>
        <xdr:cNvSpPr>
          <a:spLocks noChangeShapeType="1"/>
        </xdr:cNvSpPr>
      </xdr:nvSpPr>
      <xdr:spPr bwMode="auto">
        <a:xfrm flipH="1">
          <a:off x="3558540" y="6972300"/>
          <a:ext cx="357378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7620</xdr:colOff>
      <xdr:row>44</xdr:row>
      <xdr:rowOff>22860</xdr:rowOff>
    </xdr:from>
    <xdr:to>
      <xdr:col>5</xdr:col>
      <xdr:colOff>7620</xdr:colOff>
      <xdr:row>46</xdr:row>
      <xdr:rowOff>0</xdr:rowOff>
    </xdr:to>
    <xdr:sp macro="" textlink="">
      <xdr:nvSpPr>
        <xdr:cNvPr id="3189" name="Line 62"/>
        <xdr:cNvSpPr>
          <a:spLocks noChangeShapeType="1"/>
        </xdr:cNvSpPr>
      </xdr:nvSpPr>
      <xdr:spPr bwMode="auto">
        <a:xfrm>
          <a:off x="2910840" y="7780020"/>
          <a:ext cx="0" cy="3276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53</xdr:row>
      <xdr:rowOff>167640</xdr:rowOff>
    </xdr:to>
    <xdr:sp macro="" textlink="">
      <xdr:nvSpPr>
        <xdr:cNvPr id="3190" name="Line 63"/>
        <xdr:cNvSpPr>
          <a:spLocks noChangeShapeType="1"/>
        </xdr:cNvSpPr>
      </xdr:nvSpPr>
      <xdr:spPr bwMode="auto">
        <a:xfrm>
          <a:off x="3566160" y="8823960"/>
          <a:ext cx="0" cy="5410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50</xdr:row>
      <xdr:rowOff>83820</xdr:rowOff>
    </xdr:from>
    <xdr:to>
      <xdr:col>12</xdr:col>
      <xdr:colOff>7620</xdr:colOff>
      <xdr:row>50</xdr:row>
      <xdr:rowOff>83820</xdr:rowOff>
    </xdr:to>
    <xdr:sp macro="" textlink="">
      <xdr:nvSpPr>
        <xdr:cNvPr id="3191" name="Line 66"/>
        <xdr:cNvSpPr>
          <a:spLocks noChangeShapeType="1"/>
        </xdr:cNvSpPr>
      </xdr:nvSpPr>
      <xdr:spPr bwMode="auto">
        <a:xfrm>
          <a:off x="4160520" y="8717280"/>
          <a:ext cx="29794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50</xdr:row>
      <xdr:rowOff>76200</xdr:rowOff>
    </xdr:from>
    <xdr:to>
      <xdr:col>9</xdr:col>
      <xdr:colOff>0</xdr:colOff>
      <xdr:row>53</xdr:row>
      <xdr:rowOff>167640</xdr:rowOff>
    </xdr:to>
    <xdr:sp macro="" textlink="">
      <xdr:nvSpPr>
        <xdr:cNvPr id="3192" name="Line 67"/>
        <xdr:cNvSpPr>
          <a:spLocks noChangeShapeType="1"/>
        </xdr:cNvSpPr>
      </xdr:nvSpPr>
      <xdr:spPr bwMode="auto">
        <a:xfrm>
          <a:off x="5349240" y="8709660"/>
          <a:ext cx="0" cy="6553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50</xdr:row>
      <xdr:rowOff>83820</xdr:rowOff>
    </xdr:from>
    <xdr:to>
      <xdr:col>12</xdr:col>
      <xdr:colOff>0</xdr:colOff>
      <xdr:row>54</xdr:row>
      <xdr:rowOff>0</xdr:rowOff>
    </xdr:to>
    <xdr:sp macro="" textlink="">
      <xdr:nvSpPr>
        <xdr:cNvPr id="3193" name="Line 68"/>
        <xdr:cNvSpPr>
          <a:spLocks noChangeShapeType="1"/>
        </xdr:cNvSpPr>
      </xdr:nvSpPr>
      <xdr:spPr bwMode="auto">
        <a:xfrm>
          <a:off x="7132320" y="8717280"/>
          <a:ext cx="0" cy="6477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56</xdr:row>
      <xdr:rowOff>167640</xdr:rowOff>
    </xdr:from>
    <xdr:to>
      <xdr:col>6</xdr:col>
      <xdr:colOff>0</xdr:colOff>
      <xdr:row>61</xdr:row>
      <xdr:rowOff>0</xdr:rowOff>
    </xdr:to>
    <xdr:sp macro="" textlink="">
      <xdr:nvSpPr>
        <xdr:cNvPr id="3194" name="Line 69"/>
        <xdr:cNvSpPr>
          <a:spLocks noChangeShapeType="1"/>
        </xdr:cNvSpPr>
      </xdr:nvSpPr>
      <xdr:spPr bwMode="auto">
        <a:xfrm>
          <a:off x="3566160" y="9860280"/>
          <a:ext cx="0" cy="6629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0</xdr:colOff>
      <xdr:row>61</xdr:row>
      <xdr:rowOff>0</xdr:rowOff>
    </xdr:to>
    <xdr:sp macro="" textlink="">
      <xdr:nvSpPr>
        <xdr:cNvPr id="3195" name="Line 70"/>
        <xdr:cNvSpPr>
          <a:spLocks noChangeShapeType="1"/>
        </xdr:cNvSpPr>
      </xdr:nvSpPr>
      <xdr:spPr bwMode="auto">
        <a:xfrm>
          <a:off x="3566160" y="10523220"/>
          <a:ext cx="11887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</xdr:colOff>
      <xdr:row>57</xdr:row>
      <xdr:rowOff>7620</xdr:rowOff>
    </xdr:from>
    <xdr:to>
      <xdr:col>9</xdr:col>
      <xdr:colOff>7620</xdr:colOff>
      <xdr:row>60</xdr:row>
      <xdr:rowOff>0</xdr:rowOff>
    </xdr:to>
    <xdr:sp macro="" textlink="">
      <xdr:nvSpPr>
        <xdr:cNvPr id="3196" name="Line 71"/>
        <xdr:cNvSpPr>
          <a:spLocks noChangeShapeType="1"/>
        </xdr:cNvSpPr>
      </xdr:nvSpPr>
      <xdr:spPr bwMode="auto">
        <a:xfrm>
          <a:off x="5356860" y="9867900"/>
          <a:ext cx="0" cy="4953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3197" name="Line 72"/>
        <xdr:cNvSpPr>
          <a:spLocks noChangeShapeType="1"/>
        </xdr:cNvSpPr>
      </xdr:nvSpPr>
      <xdr:spPr bwMode="auto">
        <a:xfrm>
          <a:off x="7132320" y="9860280"/>
          <a:ext cx="0" cy="6629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11</xdr:col>
      <xdr:colOff>586740</xdr:colOff>
      <xdr:row>61</xdr:row>
      <xdr:rowOff>0</xdr:rowOff>
    </xdr:to>
    <xdr:sp macro="" textlink="">
      <xdr:nvSpPr>
        <xdr:cNvPr id="3198" name="Line 73"/>
        <xdr:cNvSpPr>
          <a:spLocks noChangeShapeType="1"/>
        </xdr:cNvSpPr>
      </xdr:nvSpPr>
      <xdr:spPr bwMode="auto">
        <a:xfrm flipH="1">
          <a:off x="5943600" y="10523220"/>
          <a:ext cx="11811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64</xdr:row>
      <xdr:rowOff>0</xdr:rowOff>
    </xdr:from>
    <xdr:to>
      <xdr:col>9</xdr:col>
      <xdr:colOff>0</xdr:colOff>
      <xdr:row>66</xdr:row>
      <xdr:rowOff>160020</xdr:rowOff>
    </xdr:to>
    <xdr:sp macro="" textlink="">
      <xdr:nvSpPr>
        <xdr:cNvPr id="3199" name="Line 74"/>
        <xdr:cNvSpPr>
          <a:spLocks noChangeShapeType="1"/>
        </xdr:cNvSpPr>
      </xdr:nvSpPr>
      <xdr:spPr bwMode="auto">
        <a:xfrm>
          <a:off x="5349240" y="11018520"/>
          <a:ext cx="0" cy="4876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69</xdr:row>
      <xdr:rowOff>22860</xdr:rowOff>
    </xdr:from>
    <xdr:to>
      <xdr:col>9</xdr:col>
      <xdr:colOff>0</xdr:colOff>
      <xdr:row>72</xdr:row>
      <xdr:rowOff>7620</xdr:rowOff>
    </xdr:to>
    <xdr:sp macro="" textlink="">
      <xdr:nvSpPr>
        <xdr:cNvPr id="3200" name="Line 75"/>
        <xdr:cNvSpPr>
          <a:spLocks noChangeShapeType="1"/>
        </xdr:cNvSpPr>
      </xdr:nvSpPr>
      <xdr:spPr bwMode="auto">
        <a:xfrm>
          <a:off x="5349240" y="11864340"/>
          <a:ext cx="0" cy="4800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8</xdr:row>
      <xdr:rowOff>167640</xdr:rowOff>
    </xdr:to>
    <xdr:sp macro="" textlink="">
      <xdr:nvSpPr>
        <xdr:cNvPr id="2130" name="Line 7"/>
        <xdr:cNvSpPr>
          <a:spLocks noChangeShapeType="1"/>
        </xdr:cNvSpPr>
      </xdr:nvSpPr>
      <xdr:spPr bwMode="auto">
        <a:xfrm>
          <a:off x="4160520" y="163830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243840</xdr:colOff>
      <xdr:row>69</xdr:row>
      <xdr:rowOff>0</xdr:rowOff>
    </xdr:from>
    <xdr:to>
      <xdr:col>10</xdr:col>
      <xdr:colOff>243840</xdr:colOff>
      <xdr:row>72</xdr:row>
      <xdr:rowOff>0</xdr:rowOff>
    </xdr:to>
    <xdr:sp macro="" textlink="">
      <xdr:nvSpPr>
        <xdr:cNvPr id="2131" name="Line 20"/>
        <xdr:cNvSpPr>
          <a:spLocks noChangeShapeType="1"/>
        </xdr:cNvSpPr>
      </xdr:nvSpPr>
      <xdr:spPr bwMode="auto">
        <a:xfrm>
          <a:off x="6187440" y="1225296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320040</xdr:colOff>
      <xdr:row>16</xdr:row>
      <xdr:rowOff>0</xdr:rowOff>
    </xdr:from>
    <xdr:to>
      <xdr:col>4</xdr:col>
      <xdr:colOff>320040</xdr:colOff>
      <xdr:row>19</xdr:row>
      <xdr:rowOff>0</xdr:rowOff>
    </xdr:to>
    <xdr:sp macro="" textlink="">
      <xdr:nvSpPr>
        <xdr:cNvPr id="2132" name="Line 21"/>
        <xdr:cNvSpPr>
          <a:spLocks noChangeShapeType="1"/>
        </xdr:cNvSpPr>
      </xdr:nvSpPr>
      <xdr:spPr bwMode="auto">
        <a:xfrm>
          <a:off x="2697480" y="332994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274320</xdr:colOff>
      <xdr:row>16</xdr:row>
      <xdr:rowOff>0</xdr:rowOff>
    </xdr:from>
    <xdr:to>
      <xdr:col>10</xdr:col>
      <xdr:colOff>274320</xdr:colOff>
      <xdr:row>18</xdr:row>
      <xdr:rowOff>160020</xdr:rowOff>
    </xdr:to>
    <xdr:sp macro="" textlink="">
      <xdr:nvSpPr>
        <xdr:cNvPr id="2133" name="Line 22"/>
        <xdr:cNvSpPr>
          <a:spLocks noChangeShapeType="1"/>
        </xdr:cNvSpPr>
      </xdr:nvSpPr>
      <xdr:spPr bwMode="auto">
        <a:xfrm>
          <a:off x="6217920" y="3329940"/>
          <a:ext cx="0" cy="4953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320040</xdr:colOff>
      <xdr:row>20</xdr:row>
      <xdr:rowOff>7620</xdr:rowOff>
    </xdr:from>
    <xdr:to>
      <xdr:col>4</xdr:col>
      <xdr:colOff>320040</xdr:colOff>
      <xdr:row>24</xdr:row>
      <xdr:rowOff>7620</xdr:rowOff>
    </xdr:to>
    <xdr:sp macro="" textlink="">
      <xdr:nvSpPr>
        <xdr:cNvPr id="2134" name="Line 25"/>
        <xdr:cNvSpPr>
          <a:spLocks noChangeShapeType="1"/>
        </xdr:cNvSpPr>
      </xdr:nvSpPr>
      <xdr:spPr bwMode="auto">
        <a:xfrm>
          <a:off x="2697480" y="4008120"/>
          <a:ext cx="0" cy="6705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312420</xdr:colOff>
      <xdr:row>23</xdr:row>
      <xdr:rowOff>160020</xdr:rowOff>
    </xdr:from>
    <xdr:to>
      <xdr:col>10</xdr:col>
      <xdr:colOff>274320</xdr:colOff>
      <xdr:row>23</xdr:row>
      <xdr:rowOff>160020</xdr:rowOff>
    </xdr:to>
    <xdr:sp macro="" textlink="">
      <xdr:nvSpPr>
        <xdr:cNvPr id="2135" name="Line 27"/>
        <xdr:cNvSpPr>
          <a:spLocks noChangeShapeType="1"/>
        </xdr:cNvSpPr>
      </xdr:nvSpPr>
      <xdr:spPr bwMode="auto">
        <a:xfrm>
          <a:off x="2689860" y="4663440"/>
          <a:ext cx="352806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281940</xdr:colOff>
      <xdr:row>32</xdr:row>
      <xdr:rowOff>0</xdr:rowOff>
    </xdr:from>
    <xdr:to>
      <xdr:col>7</xdr:col>
      <xdr:colOff>281940</xdr:colOff>
      <xdr:row>35</xdr:row>
      <xdr:rowOff>0</xdr:rowOff>
    </xdr:to>
    <xdr:sp macro="" textlink="">
      <xdr:nvSpPr>
        <xdr:cNvPr id="2136" name="Line 29"/>
        <xdr:cNvSpPr>
          <a:spLocks noChangeShapeType="1"/>
        </xdr:cNvSpPr>
      </xdr:nvSpPr>
      <xdr:spPr bwMode="auto">
        <a:xfrm>
          <a:off x="4442460" y="5996940"/>
          <a:ext cx="0" cy="5029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320040</xdr:colOff>
      <xdr:row>43</xdr:row>
      <xdr:rowOff>7620</xdr:rowOff>
    </xdr:from>
    <xdr:to>
      <xdr:col>3</xdr:col>
      <xdr:colOff>320040</xdr:colOff>
      <xdr:row>45</xdr:row>
      <xdr:rowOff>0</xdr:rowOff>
    </xdr:to>
    <xdr:sp macro="" textlink="">
      <xdr:nvSpPr>
        <xdr:cNvPr id="2137" name="Line 31"/>
        <xdr:cNvSpPr>
          <a:spLocks noChangeShapeType="1"/>
        </xdr:cNvSpPr>
      </xdr:nvSpPr>
      <xdr:spPr bwMode="auto">
        <a:xfrm>
          <a:off x="2103120" y="7848600"/>
          <a:ext cx="0" cy="3276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281940</xdr:colOff>
      <xdr:row>43</xdr:row>
      <xdr:rowOff>7620</xdr:rowOff>
    </xdr:from>
    <xdr:to>
      <xdr:col>11</xdr:col>
      <xdr:colOff>281940</xdr:colOff>
      <xdr:row>45</xdr:row>
      <xdr:rowOff>7620</xdr:rowOff>
    </xdr:to>
    <xdr:sp macro="" textlink="">
      <xdr:nvSpPr>
        <xdr:cNvPr id="2138" name="Line 32"/>
        <xdr:cNvSpPr>
          <a:spLocks noChangeShapeType="1"/>
        </xdr:cNvSpPr>
      </xdr:nvSpPr>
      <xdr:spPr bwMode="auto">
        <a:xfrm>
          <a:off x="6819900" y="784860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320040</xdr:colOff>
      <xdr:row>45</xdr:row>
      <xdr:rowOff>0</xdr:rowOff>
    </xdr:from>
    <xdr:to>
      <xdr:col>11</xdr:col>
      <xdr:colOff>281940</xdr:colOff>
      <xdr:row>45</xdr:row>
      <xdr:rowOff>0</xdr:rowOff>
    </xdr:to>
    <xdr:sp macro="" textlink="">
      <xdr:nvSpPr>
        <xdr:cNvPr id="2139" name="Line 34"/>
        <xdr:cNvSpPr>
          <a:spLocks noChangeShapeType="1"/>
        </xdr:cNvSpPr>
      </xdr:nvSpPr>
      <xdr:spPr bwMode="auto">
        <a:xfrm>
          <a:off x="2103120" y="8176260"/>
          <a:ext cx="471678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281940</xdr:colOff>
      <xdr:row>44</xdr:row>
      <xdr:rowOff>160020</xdr:rowOff>
    </xdr:from>
    <xdr:to>
      <xdr:col>7</xdr:col>
      <xdr:colOff>281940</xdr:colOff>
      <xdr:row>48</xdr:row>
      <xdr:rowOff>0</xdr:rowOff>
    </xdr:to>
    <xdr:sp macro="" textlink="">
      <xdr:nvSpPr>
        <xdr:cNvPr id="2140" name="Line 36"/>
        <xdr:cNvSpPr>
          <a:spLocks noChangeShapeType="1"/>
        </xdr:cNvSpPr>
      </xdr:nvSpPr>
      <xdr:spPr bwMode="auto">
        <a:xfrm>
          <a:off x="4442460" y="8168640"/>
          <a:ext cx="0" cy="5105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281940</xdr:colOff>
      <xdr:row>49</xdr:row>
      <xdr:rowOff>0</xdr:rowOff>
    </xdr:from>
    <xdr:to>
      <xdr:col>7</xdr:col>
      <xdr:colOff>281940</xdr:colOff>
      <xdr:row>51</xdr:row>
      <xdr:rowOff>7620</xdr:rowOff>
    </xdr:to>
    <xdr:sp macro="" textlink="">
      <xdr:nvSpPr>
        <xdr:cNvPr id="2141" name="Line 37"/>
        <xdr:cNvSpPr>
          <a:spLocks noChangeShapeType="1"/>
        </xdr:cNvSpPr>
      </xdr:nvSpPr>
      <xdr:spPr bwMode="auto">
        <a:xfrm>
          <a:off x="4442460" y="8892540"/>
          <a:ext cx="0" cy="3429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342900</xdr:colOff>
      <xdr:row>51</xdr:row>
      <xdr:rowOff>0</xdr:rowOff>
    </xdr:from>
    <xdr:to>
      <xdr:col>4</xdr:col>
      <xdr:colOff>350520</xdr:colOff>
      <xdr:row>51</xdr:row>
      <xdr:rowOff>0</xdr:rowOff>
    </xdr:to>
    <xdr:sp macro="" textlink="">
      <xdr:nvSpPr>
        <xdr:cNvPr id="2142" name="Line 38"/>
        <xdr:cNvSpPr>
          <a:spLocks noChangeShapeType="1"/>
        </xdr:cNvSpPr>
      </xdr:nvSpPr>
      <xdr:spPr bwMode="auto">
        <a:xfrm>
          <a:off x="2720340" y="9227820"/>
          <a:ext cx="76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342900</xdr:colOff>
      <xdr:row>51</xdr:row>
      <xdr:rowOff>0</xdr:rowOff>
    </xdr:from>
    <xdr:to>
      <xdr:col>4</xdr:col>
      <xdr:colOff>342900</xdr:colOff>
      <xdr:row>54</xdr:row>
      <xdr:rowOff>0</xdr:rowOff>
    </xdr:to>
    <xdr:sp macro="" textlink="">
      <xdr:nvSpPr>
        <xdr:cNvPr id="2143" name="Line 39"/>
        <xdr:cNvSpPr>
          <a:spLocks noChangeShapeType="1"/>
        </xdr:cNvSpPr>
      </xdr:nvSpPr>
      <xdr:spPr bwMode="auto">
        <a:xfrm>
          <a:off x="2720340" y="9227820"/>
          <a:ext cx="0" cy="5257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274320</xdr:colOff>
      <xdr:row>51</xdr:row>
      <xdr:rowOff>0</xdr:rowOff>
    </xdr:from>
    <xdr:to>
      <xdr:col>10</xdr:col>
      <xdr:colOff>274320</xdr:colOff>
      <xdr:row>53</xdr:row>
      <xdr:rowOff>160020</xdr:rowOff>
    </xdr:to>
    <xdr:sp macro="" textlink="">
      <xdr:nvSpPr>
        <xdr:cNvPr id="2144" name="Line 40"/>
        <xdr:cNvSpPr>
          <a:spLocks noChangeShapeType="1"/>
        </xdr:cNvSpPr>
      </xdr:nvSpPr>
      <xdr:spPr bwMode="auto">
        <a:xfrm>
          <a:off x="6217920" y="9227820"/>
          <a:ext cx="0" cy="5181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342900</xdr:colOff>
      <xdr:row>51</xdr:row>
      <xdr:rowOff>0</xdr:rowOff>
    </xdr:from>
    <xdr:to>
      <xdr:col>10</xdr:col>
      <xdr:colOff>281940</xdr:colOff>
      <xdr:row>51</xdr:row>
      <xdr:rowOff>0</xdr:rowOff>
    </xdr:to>
    <xdr:sp macro="" textlink="">
      <xdr:nvSpPr>
        <xdr:cNvPr id="2145" name="Line 41"/>
        <xdr:cNvSpPr>
          <a:spLocks noChangeShapeType="1"/>
        </xdr:cNvSpPr>
      </xdr:nvSpPr>
      <xdr:spPr bwMode="auto">
        <a:xfrm>
          <a:off x="2720340" y="9227820"/>
          <a:ext cx="35052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327660</xdr:colOff>
      <xdr:row>55</xdr:row>
      <xdr:rowOff>7620</xdr:rowOff>
    </xdr:from>
    <xdr:to>
      <xdr:col>4</xdr:col>
      <xdr:colOff>327660</xdr:colOff>
      <xdr:row>57</xdr:row>
      <xdr:rowOff>0</xdr:rowOff>
    </xdr:to>
    <xdr:sp macro="" textlink="">
      <xdr:nvSpPr>
        <xdr:cNvPr id="2146" name="Line 42"/>
        <xdr:cNvSpPr>
          <a:spLocks noChangeShapeType="1"/>
        </xdr:cNvSpPr>
      </xdr:nvSpPr>
      <xdr:spPr bwMode="auto">
        <a:xfrm>
          <a:off x="2705100" y="9928860"/>
          <a:ext cx="0" cy="3276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274320</xdr:colOff>
      <xdr:row>55</xdr:row>
      <xdr:rowOff>0</xdr:rowOff>
    </xdr:from>
    <xdr:to>
      <xdr:col>10</xdr:col>
      <xdr:colOff>274320</xdr:colOff>
      <xdr:row>57</xdr:row>
      <xdr:rowOff>0</xdr:rowOff>
    </xdr:to>
    <xdr:sp macro="" textlink="">
      <xdr:nvSpPr>
        <xdr:cNvPr id="2147" name="Line 43"/>
        <xdr:cNvSpPr>
          <a:spLocks noChangeShapeType="1"/>
        </xdr:cNvSpPr>
      </xdr:nvSpPr>
      <xdr:spPr bwMode="auto">
        <a:xfrm>
          <a:off x="6217920" y="9921240"/>
          <a:ext cx="0" cy="33528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327660</xdr:colOff>
      <xdr:row>57</xdr:row>
      <xdr:rowOff>0</xdr:rowOff>
    </xdr:from>
    <xdr:to>
      <xdr:col>10</xdr:col>
      <xdr:colOff>274320</xdr:colOff>
      <xdr:row>57</xdr:row>
      <xdr:rowOff>0</xdr:rowOff>
    </xdr:to>
    <xdr:sp macro="" textlink="">
      <xdr:nvSpPr>
        <xdr:cNvPr id="2148" name="Line 44"/>
        <xdr:cNvSpPr>
          <a:spLocks noChangeShapeType="1"/>
        </xdr:cNvSpPr>
      </xdr:nvSpPr>
      <xdr:spPr bwMode="auto">
        <a:xfrm>
          <a:off x="2705100" y="10256520"/>
          <a:ext cx="351282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274320</xdr:colOff>
      <xdr:row>57</xdr:row>
      <xdr:rowOff>0</xdr:rowOff>
    </xdr:from>
    <xdr:to>
      <xdr:col>7</xdr:col>
      <xdr:colOff>274320</xdr:colOff>
      <xdr:row>60</xdr:row>
      <xdr:rowOff>7620</xdr:rowOff>
    </xdr:to>
    <xdr:sp macro="" textlink="">
      <xdr:nvSpPr>
        <xdr:cNvPr id="2149" name="Line 45"/>
        <xdr:cNvSpPr>
          <a:spLocks noChangeShapeType="1"/>
        </xdr:cNvSpPr>
      </xdr:nvSpPr>
      <xdr:spPr bwMode="auto">
        <a:xfrm>
          <a:off x="4434840" y="10256520"/>
          <a:ext cx="0" cy="5105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</xdr:colOff>
      <xdr:row>61</xdr:row>
      <xdr:rowOff>0</xdr:rowOff>
    </xdr:from>
    <xdr:to>
      <xdr:col>10</xdr:col>
      <xdr:colOff>243840</xdr:colOff>
      <xdr:row>61</xdr:row>
      <xdr:rowOff>0</xdr:rowOff>
    </xdr:to>
    <xdr:sp macro="" textlink="">
      <xdr:nvSpPr>
        <xdr:cNvPr id="2150" name="Line 46"/>
        <xdr:cNvSpPr>
          <a:spLocks noChangeShapeType="1"/>
        </xdr:cNvSpPr>
      </xdr:nvSpPr>
      <xdr:spPr bwMode="auto">
        <a:xfrm>
          <a:off x="5356860" y="10919460"/>
          <a:ext cx="83058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243840</xdr:colOff>
      <xdr:row>60</xdr:row>
      <xdr:rowOff>152400</xdr:rowOff>
    </xdr:from>
    <xdr:to>
      <xdr:col>10</xdr:col>
      <xdr:colOff>243840</xdr:colOff>
      <xdr:row>66</xdr:row>
      <xdr:rowOff>0</xdr:rowOff>
    </xdr:to>
    <xdr:sp macro="" textlink="">
      <xdr:nvSpPr>
        <xdr:cNvPr id="2151" name="Line 47"/>
        <xdr:cNvSpPr>
          <a:spLocks noChangeShapeType="1"/>
        </xdr:cNvSpPr>
      </xdr:nvSpPr>
      <xdr:spPr bwMode="auto">
        <a:xfrm>
          <a:off x="6187440" y="10911840"/>
          <a:ext cx="0" cy="8458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7620</xdr:colOff>
      <xdr:row>67</xdr:row>
      <xdr:rowOff>0</xdr:rowOff>
    </xdr:from>
    <xdr:to>
      <xdr:col>9</xdr:col>
      <xdr:colOff>0</xdr:colOff>
      <xdr:row>67</xdr:row>
      <xdr:rowOff>0</xdr:rowOff>
    </xdr:to>
    <xdr:sp macro="" textlink="">
      <xdr:nvSpPr>
        <xdr:cNvPr id="2152" name="Line 48"/>
        <xdr:cNvSpPr>
          <a:spLocks noChangeShapeType="1"/>
        </xdr:cNvSpPr>
      </xdr:nvSpPr>
      <xdr:spPr bwMode="auto">
        <a:xfrm>
          <a:off x="4762500" y="11917680"/>
          <a:ext cx="58674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320040</xdr:colOff>
      <xdr:row>35</xdr:row>
      <xdr:rowOff>0</xdr:rowOff>
    </xdr:from>
    <xdr:to>
      <xdr:col>3</xdr:col>
      <xdr:colOff>320040</xdr:colOff>
      <xdr:row>37</xdr:row>
      <xdr:rowOff>160020</xdr:rowOff>
    </xdr:to>
    <xdr:sp macro="" textlink="">
      <xdr:nvSpPr>
        <xdr:cNvPr id="2153" name="Line 49"/>
        <xdr:cNvSpPr>
          <a:spLocks noChangeShapeType="1"/>
        </xdr:cNvSpPr>
      </xdr:nvSpPr>
      <xdr:spPr bwMode="auto">
        <a:xfrm>
          <a:off x="2103120" y="6499860"/>
          <a:ext cx="0" cy="4953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281940</xdr:colOff>
      <xdr:row>35</xdr:row>
      <xdr:rowOff>0</xdr:rowOff>
    </xdr:from>
    <xdr:to>
      <xdr:col>11</xdr:col>
      <xdr:colOff>281940</xdr:colOff>
      <xdr:row>38</xdr:row>
      <xdr:rowOff>7620</xdr:rowOff>
    </xdr:to>
    <xdr:sp macro="" textlink="">
      <xdr:nvSpPr>
        <xdr:cNvPr id="2154" name="Line 50"/>
        <xdr:cNvSpPr>
          <a:spLocks noChangeShapeType="1"/>
        </xdr:cNvSpPr>
      </xdr:nvSpPr>
      <xdr:spPr bwMode="auto">
        <a:xfrm>
          <a:off x="6819900" y="6499860"/>
          <a:ext cx="0" cy="5105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320040</xdr:colOff>
      <xdr:row>35</xdr:row>
      <xdr:rowOff>0</xdr:rowOff>
    </xdr:from>
    <xdr:to>
      <xdr:col>11</xdr:col>
      <xdr:colOff>281940</xdr:colOff>
      <xdr:row>35</xdr:row>
      <xdr:rowOff>0</xdr:rowOff>
    </xdr:to>
    <xdr:sp macro="" textlink="">
      <xdr:nvSpPr>
        <xdr:cNvPr id="2155" name="Line 51"/>
        <xdr:cNvSpPr>
          <a:spLocks noChangeShapeType="1"/>
        </xdr:cNvSpPr>
      </xdr:nvSpPr>
      <xdr:spPr bwMode="auto">
        <a:xfrm>
          <a:off x="2103120" y="6499860"/>
          <a:ext cx="471678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266700</xdr:colOff>
      <xdr:row>19</xdr:row>
      <xdr:rowOff>160020</xdr:rowOff>
    </xdr:from>
    <xdr:to>
      <xdr:col>10</xdr:col>
      <xdr:colOff>266700</xdr:colOff>
      <xdr:row>23</xdr:row>
      <xdr:rowOff>160020</xdr:rowOff>
    </xdr:to>
    <xdr:sp macro="" textlink="">
      <xdr:nvSpPr>
        <xdr:cNvPr id="2156" name="Line 52"/>
        <xdr:cNvSpPr>
          <a:spLocks noChangeShapeType="1"/>
        </xdr:cNvSpPr>
      </xdr:nvSpPr>
      <xdr:spPr bwMode="auto">
        <a:xfrm>
          <a:off x="6217920" y="3787140"/>
          <a:ext cx="0" cy="70104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266700</xdr:colOff>
      <xdr:row>23</xdr:row>
      <xdr:rowOff>160020</xdr:rowOff>
    </xdr:from>
    <xdr:to>
      <xdr:col>7</xdr:col>
      <xdr:colOff>266700</xdr:colOff>
      <xdr:row>26</xdr:row>
      <xdr:rowOff>7620</xdr:rowOff>
    </xdr:to>
    <xdr:sp macro="" textlink="">
      <xdr:nvSpPr>
        <xdr:cNvPr id="2157" name="Line 53"/>
        <xdr:cNvSpPr>
          <a:spLocks noChangeShapeType="1"/>
        </xdr:cNvSpPr>
      </xdr:nvSpPr>
      <xdr:spPr bwMode="auto">
        <a:xfrm>
          <a:off x="4427220" y="4663440"/>
          <a:ext cx="0" cy="35052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266700</xdr:colOff>
      <xdr:row>28</xdr:row>
      <xdr:rowOff>22860</xdr:rowOff>
    </xdr:from>
    <xdr:to>
      <xdr:col>7</xdr:col>
      <xdr:colOff>274320</xdr:colOff>
      <xdr:row>30</xdr:row>
      <xdr:rowOff>0</xdr:rowOff>
    </xdr:to>
    <xdr:sp macro="" textlink="">
      <xdr:nvSpPr>
        <xdr:cNvPr id="33" name="Line 53"/>
        <xdr:cNvSpPr>
          <a:spLocks noChangeShapeType="1"/>
        </xdr:cNvSpPr>
      </xdr:nvSpPr>
      <xdr:spPr bwMode="auto">
        <a:xfrm flipH="1">
          <a:off x="4389120" y="5227320"/>
          <a:ext cx="7620" cy="32766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426720</xdr:colOff>
      <xdr:row>13</xdr:row>
      <xdr:rowOff>18136</xdr:rowOff>
    </xdr:from>
    <xdr:to>
      <xdr:col>7</xdr:col>
      <xdr:colOff>434340</xdr:colOff>
      <xdr:row>15</xdr:row>
      <xdr:rowOff>73305</xdr:rowOff>
    </xdr:to>
    <xdr:cxnSp macro="">
      <xdr:nvCxnSpPr>
        <xdr:cNvPr id="3" name="Straight Arrow Connector 2"/>
        <xdr:cNvCxnSpPr/>
      </xdr:nvCxnSpPr>
      <xdr:spPr bwMode="auto">
        <a:xfrm flipH="1">
          <a:off x="4549140" y="2593696"/>
          <a:ext cx="7620" cy="405689"/>
        </a:xfrm>
        <a:prstGeom prst="straightConnector1">
          <a:avLst/>
        </a:pr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15</xdr:row>
      <xdr:rowOff>76200</xdr:rowOff>
    </xdr:from>
    <xdr:to>
      <xdr:col>9</xdr:col>
      <xdr:colOff>7620</xdr:colOff>
      <xdr:row>15</xdr:row>
      <xdr:rowOff>76200</xdr:rowOff>
    </xdr:to>
    <xdr:cxnSp macro="">
      <xdr:nvCxnSpPr>
        <xdr:cNvPr id="5" name="Straight Arrow Connector 4"/>
        <xdr:cNvCxnSpPr/>
      </xdr:nvCxnSpPr>
      <xdr:spPr bwMode="auto">
        <a:xfrm>
          <a:off x="3512820" y="3002280"/>
          <a:ext cx="1836420" cy="0"/>
        </a:xfrm>
        <a:prstGeom prst="straightConnector1">
          <a:avLst/>
        </a:pr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triangle"/>
          <a:tailEnd type="triangle" w="lg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showGridLines="0" showRowColHeaders="0" workbookViewId="0">
      <selection activeCell="P3" sqref="P3:Q3"/>
    </sheetView>
  </sheetViews>
  <sheetFormatPr defaultColWidth="0" defaultRowHeight="12.75"/>
  <cols>
    <col min="1" max="1" width="7.7109375" customWidth="1"/>
    <col min="2" max="16" width="8.85546875" customWidth="1"/>
    <col min="17" max="17" width="7.7109375" customWidth="1"/>
    <col min="18" max="16384" width="8.85546875" hidden="1"/>
  </cols>
  <sheetData>
    <row r="1" spans="1:17" ht="40.15" customHeight="1">
      <c r="A1" s="85" t="s">
        <v>112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9.899999999999999" customHeight="1">
      <c r="A2" s="89" t="s">
        <v>139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30" customHeight="1">
      <c r="A3" s="87" t="s">
        <v>113</v>
      </c>
      <c r="B3" s="87"/>
      <c r="C3" s="83"/>
      <c r="D3" s="83"/>
      <c r="E3" s="83"/>
      <c r="F3" s="88"/>
      <c r="G3" s="88"/>
      <c r="H3" s="88"/>
      <c r="I3" s="88"/>
      <c r="J3" s="88"/>
      <c r="K3" s="88"/>
      <c r="L3" s="88"/>
      <c r="M3" s="83"/>
      <c r="N3" s="83"/>
      <c r="O3" s="83"/>
      <c r="P3" s="87" t="s">
        <v>113</v>
      </c>
      <c r="Q3" s="87"/>
    </row>
    <row r="4" spans="1:17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9.899999999999999" customHeight="1">
      <c r="A5" s="18"/>
      <c r="B5" s="90" t="s">
        <v>138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18"/>
    </row>
    <row r="6" spans="1:17" ht="19.899999999999999" customHeight="1">
      <c r="A6" s="18"/>
      <c r="B6" s="86" t="s">
        <v>134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18"/>
    </row>
    <row r="7" spans="1:17" ht="19.899999999999999" customHeight="1">
      <c r="A7" s="18"/>
      <c r="B7" s="86" t="s">
        <v>135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18"/>
    </row>
    <row r="8" spans="1:17" ht="19.899999999999999" customHeight="1">
      <c r="A8" s="18"/>
      <c r="B8" s="86" t="s">
        <v>136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18"/>
    </row>
    <row r="9" spans="1:17" ht="19.899999999999999" customHeight="1">
      <c r="A9" s="18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18"/>
    </row>
    <row r="10" spans="1:17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</sheetData>
  <mergeCells count="10">
    <mergeCell ref="A1:Q1"/>
    <mergeCell ref="B9:P9"/>
    <mergeCell ref="A3:B3"/>
    <mergeCell ref="F3:L3"/>
    <mergeCell ref="P3:Q3"/>
    <mergeCell ref="A2:Q2"/>
    <mergeCell ref="B5:P5"/>
    <mergeCell ref="B6:P6"/>
    <mergeCell ref="B7:P7"/>
    <mergeCell ref="B8:P8"/>
  </mergeCells>
  <hyperlinks>
    <hyperlink ref="A3:B3" location="Menu!A1" tooltip="Click" display="&lt; MENU &gt;"/>
    <hyperlink ref="P3:Q3" location="Menu!A1" tooltip="Click" display="&lt; MENU &gt;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V26"/>
  <sheetViews>
    <sheetView showGridLines="0" showRowColHeaders="0" tabSelected="1" workbookViewId="0">
      <selection sqref="A1:Q1"/>
    </sheetView>
  </sheetViews>
  <sheetFormatPr defaultColWidth="0" defaultRowHeight="12.75" zeroHeight="1"/>
  <cols>
    <col min="1" max="1" width="7.7109375" style="8" customWidth="1"/>
    <col min="2" max="16" width="8.85546875" style="8" customWidth="1"/>
    <col min="17" max="17" width="7.7109375" style="8" customWidth="1"/>
    <col min="18" max="18" width="8.85546875" style="8" hidden="1" customWidth="1"/>
    <col min="19" max="256" width="0" hidden="1" customWidth="1"/>
    <col min="257" max="16384" width="8.85546875" hidden="1"/>
  </cols>
  <sheetData>
    <row r="1" spans="1:17" ht="40.15" customHeight="1">
      <c r="A1" s="94" t="s">
        <v>140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30" customHeight="1">
      <c r="A2" s="87" t="s">
        <v>137</v>
      </c>
      <c r="B2" s="87"/>
      <c r="C2" s="87"/>
      <c r="D2" s="83"/>
      <c r="E2" s="83"/>
      <c r="F2" s="88"/>
      <c r="G2" s="88"/>
      <c r="H2" s="88"/>
      <c r="I2" s="88"/>
      <c r="J2" s="88"/>
      <c r="K2" s="88"/>
      <c r="L2" s="88"/>
      <c r="M2" s="83"/>
      <c r="N2" s="83"/>
      <c r="O2" s="87" t="s">
        <v>137</v>
      </c>
      <c r="P2" s="87"/>
      <c r="Q2" s="87"/>
    </row>
    <row r="3" spans="1:17" ht="13.15" customHeight="1" thickBo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21" customHeight="1" thickBot="1">
      <c r="A4" s="70"/>
      <c r="B4" s="95" t="s">
        <v>126</v>
      </c>
      <c r="C4" s="96"/>
      <c r="D4" s="97"/>
      <c r="E4" s="75"/>
      <c r="F4" s="95" t="s">
        <v>127</v>
      </c>
      <c r="G4" s="96"/>
      <c r="H4" s="97"/>
      <c r="I4" s="75"/>
      <c r="J4" s="95" t="s">
        <v>128</v>
      </c>
      <c r="K4" s="96"/>
      <c r="L4" s="97"/>
      <c r="M4" s="75"/>
      <c r="N4" s="95" t="s">
        <v>129</v>
      </c>
      <c r="O4" s="96"/>
      <c r="P4" s="97"/>
      <c r="Q4" s="69"/>
    </row>
    <row r="5" spans="1:17" ht="60.6" customHeight="1" thickBot="1">
      <c r="A5" s="70"/>
      <c r="B5" s="91" t="s">
        <v>131</v>
      </c>
      <c r="C5" s="92"/>
      <c r="D5" s="93"/>
      <c r="E5" s="81"/>
      <c r="F5" s="91" t="s">
        <v>132</v>
      </c>
      <c r="G5" s="92"/>
      <c r="H5" s="93"/>
      <c r="I5" s="81"/>
      <c r="J5" s="91" t="s">
        <v>130</v>
      </c>
      <c r="K5" s="92"/>
      <c r="L5" s="93"/>
      <c r="M5" s="81"/>
      <c r="N5" s="91" t="s">
        <v>133</v>
      </c>
      <c r="O5" s="92"/>
      <c r="P5" s="93"/>
      <c r="Q5" s="69"/>
    </row>
    <row r="6" spans="1:17" ht="13.15" customHeight="1">
      <c r="A6" s="69"/>
      <c r="B6" s="71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ht="13.15" customHeight="1">
      <c r="A7" s="69"/>
      <c r="B7" s="7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ht="13.15" customHeight="1">
      <c r="A8" s="69"/>
      <c r="B8" s="7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7" ht="13.1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13.15" customHeight="1">
      <c r="A10" s="69"/>
      <c r="B10" s="73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 ht="13.15" customHeight="1">
      <c r="A11" s="69"/>
      <c r="B11" s="72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 ht="13.1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 ht="13.15" customHeight="1">
      <c r="A13" s="69"/>
      <c r="B13" s="73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 ht="13.15" customHeight="1">
      <c r="A14" s="69"/>
      <c r="B14" s="72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 ht="13.1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 ht="13.15" customHeight="1">
      <c r="A16" s="69"/>
      <c r="B16" s="74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 ht="13.1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 ht="13.1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 ht="13.1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 ht="13.1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ht="13.15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ht="13.1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</row>
    <row r="23" spans="1:17" ht="13.15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</row>
    <row r="24" spans="1:17" hidden="1"/>
    <row r="25" spans="1:17" hidden="1"/>
    <row r="26" spans="1:17" hidden="1"/>
  </sheetData>
  <mergeCells count="12">
    <mergeCell ref="B5:D5"/>
    <mergeCell ref="F5:H5"/>
    <mergeCell ref="J5:L5"/>
    <mergeCell ref="N5:P5"/>
    <mergeCell ref="A1:Q1"/>
    <mergeCell ref="B4:D4"/>
    <mergeCell ref="F4:H4"/>
    <mergeCell ref="J4:L4"/>
    <mergeCell ref="N4:P4"/>
    <mergeCell ref="F2:L2"/>
    <mergeCell ref="A2:C2"/>
    <mergeCell ref="O2:Q2"/>
  </mergeCells>
  <hyperlinks>
    <hyperlink ref="F4:H5" location="'Flow Chart 2'!A1" tooltip="Calculating The Maximum Acceptable Sound Pressure Level For A New Machine." display="&gt; FLOW CHART 2 &lt;"/>
    <hyperlink ref="J4:L5" location="'Flow Chart 3'!A1" tooltip="Estimating The Amount Of Noise A Given Machine Will Introduce Into The Working Place" display="&gt; FLOW CHART 3 &lt;"/>
    <hyperlink ref="N4:P5" location="'At a Glance'!A1" tooltip="At A Glance: Estimating The Allowable Acceptable Free Field Sound Pressure Level For A New Machine" display="&gt; FLOW CHART  4 &lt;"/>
    <hyperlink ref="B5:D5" location="'Flow Chart 1'!A1" tooltip="BUY QUIET PURCHASING PROCEDURE" display="BUY QUIET PURCHASING PROCEDURE"/>
    <hyperlink ref="F5:H5" location="'Flow Chart 2'!A1" tooltip="CALCULATING THE MAXIMUM ACCEPTABLE SOUND PRESSURE LEVEL FOR A NEW MACHINE." display="CALCULATING THE MAXIMUM ACCEPTABLE SOUND PRESSURE LEVEL FOR A NEW MACHINE."/>
    <hyperlink ref="J5:L5" location="'Flow Chart 3'!A1" tooltip="ESTIMATING THE AMOUNT OF NOISE A GIVEN MACHINE WILL INTRODUCE INTO THE WORKING PLACE" display="ESTIMATING THE AMOUNT OF NOISE A GIVEN MACHINE WILL INTRODUCE INTO THE WORKING PLACE"/>
    <hyperlink ref="N5:P5" location="'At a Glance'!A1" tooltip="AT A GLANCE: ESTIMATING THE ALLOWABLE ACCEPTABLE FREE FIELD SOUND PRESSURE LEVEL FOR A NEW MACHINE" display="AT A GLANCE: ESTIMATING THE ALLOWABLE ACCEPTABLE FREE FIELD SOUND PRESSURE LEVEL FOR A NEW MACHINE"/>
    <hyperlink ref="B4:D5" location="'Flow Chart 1'!A1" tooltip="Buy Quiet Purchasing Procedure" display="&gt; FLOW CHART 1 &lt;"/>
    <hyperlink ref="A2:B2" location="Introduction!A1" tooltip="Click" display="&lt; INTRODUCTION &gt;"/>
    <hyperlink ref="O2:P2" location="Introduction!A1" tooltip="Click" display="&lt; INTRODUCTION &gt;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85"/>
  <sheetViews>
    <sheetView showGridLines="0" showRowColHeaders="0" workbookViewId="0">
      <selection activeCell="A2" sqref="A2:B2"/>
    </sheetView>
  </sheetViews>
  <sheetFormatPr defaultColWidth="0" defaultRowHeight="12.75" zeroHeight="1"/>
  <cols>
    <col min="1" max="1" width="6.7109375" customWidth="1"/>
    <col min="2" max="16" width="8.85546875" customWidth="1"/>
    <col min="17" max="17" width="6.7109375" customWidth="1"/>
    <col min="18" max="18" width="0" hidden="1" customWidth="1"/>
    <col min="19" max="16384" width="8.85546875" hidden="1"/>
  </cols>
  <sheetData>
    <row r="1" spans="1:17" ht="21" customHeight="1">
      <c r="A1" s="120" t="s">
        <v>60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s="65" customFormat="1" ht="30" customHeight="1">
      <c r="A2" s="87" t="s">
        <v>113</v>
      </c>
      <c r="B2" s="87"/>
      <c r="C2" s="83"/>
      <c r="D2" s="83"/>
      <c r="E2" s="83"/>
      <c r="F2" s="121" t="s">
        <v>125</v>
      </c>
      <c r="G2" s="121"/>
      <c r="H2" s="121"/>
      <c r="I2" s="121"/>
      <c r="J2" s="121"/>
      <c r="K2" s="121"/>
      <c r="L2" s="121"/>
      <c r="M2" s="83"/>
      <c r="N2" s="83"/>
      <c r="O2" s="83"/>
      <c r="P2" s="87" t="s">
        <v>113</v>
      </c>
      <c r="Q2" s="87"/>
    </row>
    <row r="3" spans="1:17" s="65" customFormat="1">
      <c r="A3" s="66"/>
      <c r="B3" s="66"/>
      <c r="C3" s="66"/>
      <c r="D3" s="66"/>
      <c r="E3" s="66"/>
      <c r="F3" s="67"/>
      <c r="G3" s="67"/>
      <c r="H3" s="67"/>
      <c r="I3" s="67"/>
      <c r="J3" s="67"/>
      <c r="K3" s="67"/>
      <c r="L3" s="67"/>
      <c r="M3" s="66"/>
      <c r="N3" s="68"/>
      <c r="O3" s="68"/>
      <c r="P3" s="68"/>
      <c r="Q3" s="68"/>
    </row>
    <row r="4" spans="1:17" ht="12.75" customHeight="1">
      <c r="A4" s="28"/>
      <c r="B4" s="28"/>
      <c r="C4" s="28"/>
      <c r="D4" s="28"/>
      <c r="E4" s="29" t="s">
        <v>1</v>
      </c>
      <c r="F4" s="98" t="s">
        <v>61</v>
      </c>
      <c r="G4" s="99"/>
      <c r="H4" s="100"/>
      <c r="I4" s="28"/>
      <c r="J4" s="28"/>
      <c r="K4" s="28"/>
      <c r="L4" s="28"/>
      <c r="M4" s="28"/>
      <c r="N4" s="28"/>
      <c r="O4" s="28"/>
      <c r="P4" s="18"/>
      <c r="Q4" s="18"/>
    </row>
    <row r="5" spans="1:17" ht="12.75" customHeight="1">
      <c r="A5" s="28"/>
      <c r="B5" s="28"/>
      <c r="C5" s="28"/>
      <c r="D5" s="28"/>
      <c r="E5" s="28"/>
      <c r="F5" s="101"/>
      <c r="G5" s="102"/>
      <c r="H5" s="103"/>
      <c r="I5" s="28"/>
      <c r="J5" s="28"/>
      <c r="K5" s="28"/>
      <c r="L5" s="28"/>
      <c r="M5" s="28"/>
      <c r="N5" s="28"/>
      <c r="O5" s="28"/>
      <c r="P5" s="18"/>
      <c r="Q5" s="18"/>
    </row>
    <row r="6" spans="1:17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18"/>
      <c r="Q6" s="18"/>
    </row>
    <row r="7" spans="1:17">
      <c r="A7" s="28"/>
      <c r="B7" s="28"/>
      <c r="C7" s="28"/>
      <c r="D7" s="28"/>
      <c r="E7" s="30"/>
      <c r="F7" s="30"/>
      <c r="G7" s="30"/>
      <c r="H7" s="30"/>
      <c r="I7" s="30"/>
      <c r="J7" s="30"/>
      <c r="K7" s="28"/>
      <c r="L7" s="28"/>
      <c r="M7" s="28"/>
      <c r="N7" s="28"/>
      <c r="O7" s="28"/>
      <c r="P7" s="18"/>
      <c r="Q7" s="18"/>
    </row>
    <row r="8" spans="1:17">
      <c r="A8" s="28"/>
      <c r="B8" s="28"/>
      <c r="C8" s="28"/>
      <c r="D8" s="29" t="s">
        <v>2</v>
      </c>
      <c r="E8" s="104" t="s">
        <v>62</v>
      </c>
      <c r="F8" s="105"/>
      <c r="G8" s="105"/>
      <c r="H8" s="105"/>
      <c r="I8" s="106"/>
      <c r="J8" s="30"/>
      <c r="K8" s="98" t="s">
        <v>63</v>
      </c>
      <c r="L8" s="100"/>
      <c r="M8" s="31" t="s">
        <v>4</v>
      </c>
      <c r="N8" s="28"/>
      <c r="O8" s="28"/>
      <c r="P8" s="18"/>
      <c r="Q8" s="18"/>
    </row>
    <row r="9" spans="1:17">
      <c r="A9" s="28"/>
      <c r="B9" s="28"/>
      <c r="C9" s="28"/>
      <c r="D9" s="28"/>
      <c r="E9" s="107"/>
      <c r="F9" s="108"/>
      <c r="G9" s="108"/>
      <c r="H9" s="108"/>
      <c r="I9" s="109"/>
      <c r="J9" s="30"/>
      <c r="K9" s="101"/>
      <c r="L9" s="103"/>
      <c r="M9" s="28"/>
      <c r="N9" s="28"/>
      <c r="O9" s="28"/>
      <c r="P9" s="18"/>
      <c r="Q9" s="18"/>
    </row>
    <row r="10" spans="1:17">
      <c r="A10" s="28"/>
      <c r="B10" s="28"/>
      <c r="C10" s="32" t="s">
        <v>65</v>
      </c>
      <c r="D10" s="28"/>
      <c r="E10" s="30"/>
      <c r="F10" s="30"/>
      <c r="G10" s="116" t="s">
        <v>65</v>
      </c>
      <c r="H10" s="28"/>
      <c r="I10" s="30"/>
      <c r="J10" s="30"/>
      <c r="K10" s="28"/>
      <c r="L10" s="28"/>
      <c r="M10" s="28"/>
      <c r="N10" s="28"/>
      <c r="O10" s="28"/>
      <c r="P10" s="18"/>
      <c r="Q10" s="18"/>
    </row>
    <row r="11" spans="1:17">
      <c r="A11" s="28"/>
      <c r="B11" s="28"/>
      <c r="C11" s="28"/>
      <c r="D11" s="28"/>
      <c r="E11" s="30"/>
      <c r="F11" s="30"/>
      <c r="G11" s="117"/>
      <c r="H11" s="28"/>
      <c r="I11" s="30"/>
      <c r="J11" s="30"/>
      <c r="K11" s="28"/>
      <c r="L11" s="28"/>
      <c r="M11" s="28"/>
      <c r="N11" s="28"/>
      <c r="O11" s="28"/>
      <c r="P11" s="18"/>
      <c r="Q11" s="18"/>
    </row>
    <row r="12" spans="1:17">
      <c r="A12" s="29" t="s">
        <v>28</v>
      </c>
      <c r="B12" s="98" t="s">
        <v>68</v>
      </c>
      <c r="C12" s="100"/>
      <c r="D12" s="28"/>
      <c r="E12" s="29" t="s">
        <v>5</v>
      </c>
      <c r="F12" s="98" t="s">
        <v>64</v>
      </c>
      <c r="G12" s="99"/>
      <c r="H12" s="100"/>
      <c r="I12" s="28"/>
      <c r="J12" s="28"/>
      <c r="K12" s="28"/>
      <c r="L12" s="28"/>
      <c r="M12" s="28"/>
      <c r="N12" s="28"/>
      <c r="O12" s="28"/>
      <c r="P12" s="18"/>
      <c r="Q12" s="18"/>
    </row>
    <row r="13" spans="1:17">
      <c r="A13" s="28"/>
      <c r="B13" s="101"/>
      <c r="C13" s="103"/>
      <c r="D13" s="110" t="s">
        <v>65</v>
      </c>
      <c r="E13" s="111"/>
      <c r="F13" s="101"/>
      <c r="G13" s="102"/>
      <c r="H13" s="103"/>
      <c r="I13" s="28"/>
      <c r="J13" s="28"/>
      <c r="K13" s="28"/>
      <c r="L13" s="28"/>
      <c r="M13" s="28"/>
      <c r="N13" s="28"/>
      <c r="O13" s="28"/>
      <c r="P13" s="18"/>
      <c r="Q13" s="18"/>
    </row>
    <row r="14" spans="1:17">
      <c r="A14" s="28"/>
      <c r="B14" s="28"/>
      <c r="C14" s="114" t="s">
        <v>66</v>
      </c>
      <c r="D14" s="28"/>
      <c r="E14" s="28"/>
      <c r="F14" s="28"/>
      <c r="G14" s="116" t="s">
        <v>66</v>
      </c>
      <c r="H14" s="28"/>
      <c r="I14" s="28"/>
      <c r="J14" s="28"/>
      <c r="K14" s="28"/>
      <c r="L14" s="28"/>
      <c r="M14" s="28"/>
      <c r="N14" s="28"/>
      <c r="O14" s="28"/>
      <c r="P14" s="18"/>
      <c r="Q14" s="18"/>
    </row>
    <row r="15" spans="1:17">
      <c r="A15" s="28"/>
      <c r="B15" s="28"/>
      <c r="C15" s="115"/>
      <c r="D15" s="28"/>
      <c r="E15" s="28"/>
      <c r="F15" s="28"/>
      <c r="G15" s="117"/>
      <c r="H15" s="28"/>
      <c r="I15" s="28"/>
      <c r="J15" s="28"/>
      <c r="K15" s="28"/>
      <c r="L15" s="28"/>
      <c r="M15" s="28"/>
      <c r="N15" s="28"/>
      <c r="O15" s="28"/>
      <c r="P15" s="18"/>
      <c r="Q15" s="18"/>
    </row>
    <row r="16" spans="1:17" ht="12.75" customHeight="1">
      <c r="A16" s="29" t="s">
        <v>29</v>
      </c>
      <c r="B16" s="98" t="s">
        <v>69</v>
      </c>
      <c r="C16" s="100"/>
      <c r="D16" s="33"/>
      <c r="E16" s="29" t="s">
        <v>30</v>
      </c>
      <c r="F16" s="98" t="s">
        <v>67</v>
      </c>
      <c r="G16" s="99"/>
      <c r="H16" s="100"/>
      <c r="I16" s="28"/>
      <c r="J16" s="28"/>
      <c r="K16" s="28"/>
      <c r="L16" s="28"/>
      <c r="M16" s="28"/>
      <c r="N16" s="28"/>
      <c r="O16" s="28"/>
      <c r="P16" s="18"/>
      <c r="Q16" s="18"/>
    </row>
    <row r="17" spans="1:17">
      <c r="A17" s="28"/>
      <c r="B17" s="112"/>
      <c r="C17" s="113"/>
      <c r="D17" s="33"/>
      <c r="E17" s="28"/>
      <c r="F17" s="112"/>
      <c r="G17" s="118"/>
      <c r="H17" s="113"/>
      <c r="I17" s="28"/>
      <c r="J17" s="28"/>
      <c r="K17" s="28"/>
      <c r="L17" s="28"/>
      <c r="M17" s="28"/>
      <c r="N17" s="28"/>
      <c r="O17" s="28"/>
      <c r="P17" s="18"/>
      <c r="Q17" s="18"/>
    </row>
    <row r="18" spans="1:17">
      <c r="A18" s="28"/>
      <c r="B18" s="101"/>
      <c r="C18" s="103"/>
      <c r="D18" s="33"/>
      <c r="E18" s="28"/>
      <c r="F18" s="101"/>
      <c r="G18" s="102"/>
      <c r="H18" s="103"/>
      <c r="I18" s="28"/>
      <c r="J18" s="28"/>
      <c r="K18" s="28"/>
      <c r="L18" s="28"/>
      <c r="M18" s="28"/>
      <c r="N18" s="28"/>
      <c r="O18" s="28"/>
      <c r="P18" s="18"/>
      <c r="Q18" s="18"/>
    </row>
    <row r="19" spans="1:17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8"/>
      <c r="Q19" s="18"/>
    </row>
    <row r="20" spans="1:17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8"/>
      <c r="Q20" s="18"/>
    </row>
    <row r="21" spans="1:17">
      <c r="A21" s="28"/>
      <c r="B21" s="28"/>
      <c r="C21" s="28"/>
      <c r="D21" s="28"/>
      <c r="E21" s="29" t="s">
        <v>31</v>
      </c>
      <c r="F21" s="98" t="s">
        <v>70</v>
      </c>
      <c r="G21" s="99"/>
      <c r="H21" s="100"/>
      <c r="I21" s="28"/>
      <c r="J21" s="28"/>
      <c r="K21" s="28"/>
      <c r="L21" s="28"/>
      <c r="M21" s="28"/>
      <c r="N21" s="28"/>
      <c r="O21" s="28"/>
      <c r="P21" s="18"/>
      <c r="Q21" s="18"/>
    </row>
    <row r="22" spans="1:17">
      <c r="A22" s="28"/>
      <c r="B22" s="28"/>
      <c r="C22" s="28"/>
      <c r="D22" s="28"/>
      <c r="E22" s="28"/>
      <c r="F22" s="101"/>
      <c r="G22" s="102"/>
      <c r="H22" s="103"/>
      <c r="I22" s="28"/>
      <c r="J22" s="28"/>
      <c r="K22" s="28"/>
      <c r="L22" s="28"/>
      <c r="M22" s="28"/>
      <c r="N22" s="28"/>
      <c r="O22" s="28"/>
      <c r="P22" s="18"/>
      <c r="Q22" s="18"/>
    </row>
    <row r="23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8"/>
      <c r="Q23" s="18"/>
    </row>
    <row r="24" spans="1:17">
      <c r="A24" s="28"/>
      <c r="B24" s="28"/>
      <c r="C24" s="28"/>
      <c r="D24" s="34" t="s">
        <v>71</v>
      </c>
      <c r="E24" s="28"/>
      <c r="F24" s="28"/>
      <c r="G24" s="28"/>
      <c r="H24" s="28"/>
      <c r="I24" s="28"/>
      <c r="J24" s="32" t="s">
        <v>72</v>
      </c>
      <c r="K24" s="28"/>
      <c r="L24" s="28"/>
      <c r="M24" s="28"/>
      <c r="N24" s="28"/>
      <c r="O24" s="28"/>
      <c r="P24" s="18"/>
      <c r="Q24" s="18"/>
    </row>
    <row r="25" spans="1:1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8"/>
      <c r="Q25" s="18"/>
    </row>
    <row r="26" spans="1:17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18"/>
      <c r="Q26" s="18"/>
    </row>
    <row r="27" spans="1:17">
      <c r="A27" s="28"/>
      <c r="B27" s="29" t="s">
        <v>56</v>
      </c>
      <c r="C27" s="98" t="s">
        <v>73</v>
      </c>
      <c r="D27" s="99"/>
      <c r="E27" s="100"/>
      <c r="F27" s="28"/>
      <c r="G27" s="28"/>
      <c r="H27" s="29" t="s">
        <v>95</v>
      </c>
      <c r="I27" s="119" t="s">
        <v>92</v>
      </c>
      <c r="J27" s="119"/>
      <c r="K27" s="119"/>
      <c r="L27" s="28"/>
      <c r="M27" s="28"/>
      <c r="N27" s="28"/>
      <c r="O27" s="28"/>
      <c r="P27" s="18"/>
      <c r="Q27" s="18"/>
    </row>
    <row r="28" spans="1:17">
      <c r="A28" s="28"/>
      <c r="B28" s="28"/>
      <c r="C28" s="101"/>
      <c r="D28" s="102"/>
      <c r="E28" s="103"/>
      <c r="F28" s="28"/>
      <c r="G28" s="28"/>
      <c r="H28" s="29"/>
      <c r="I28" s="119"/>
      <c r="J28" s="119"/>
      <c r="K28" s="119"/>
      <c r="L28" s="28"/>
      <c r="M28" s="28"/>
      <c r="N28" s="28"/>
      <c r="O28" s="28"/>
      <c r="P28" s="18"/>
      <c r="Q28" s="18"/>
    </row>
    <row r="29" spans="1:17">
      <c r="A29" s="28"/>
      <c r="B29" s="28"/>
      <c r="C29" s="28"/>
      <c r="D29" s="28"/>
      <c r="E29" s="28"/>
      <c r="F29" s="28"/>
      <c r="G29" s="28"/>
      <c r="H29" s="29"/>
      <c r="I29" s="28"/>
      <c r="J29" s="28"/>
      <c r="K29" s="28"/>
      <c r="L29" s="28"/>
      <c r="M29" s="28"/>
      <c r="N29" s="28"/>
      <c r="O29" s="28"/>
      <c r="P29" s="18"/>
      <c r="Q29" s="18"/>
    </row>
    <row r="30" spans="1:17">
      <c r="A30" s="28"/>
      <c r="B30" s="28"/>
      <c r="C30" s="28"/>
      <c r="D30" s="28"/>
      <c r="E30" s="28"/>
      <c r="F30" s="28"/>
      <c r="G30" s="28"/>
      <c r="H30" s="29"/>
      <c r="I30" s="28"/>
      <c r="J30" s="28"/>
      <c r="K30" s="28"/>
      <c r="L30" s="28"/>
      <c r="M30" s="28"/>
      <c r="N30" s="28"/>
      <c r="O30" s="28"/>
      <c r="P30" s="18"/>
      <c r="Q30" s="18"/>
    </row>
    <row r="31" spans="1:17">
      <c r="A31" s="28"/>
      <c r="B31" s="29" t="s">
        <v>86</v>
      </c>
      <c r="C31" s="98" t="s">
        <v>74</v>
      </c>
      <c r="D31" s="99"/>
      <c r="E31" s="100"/>
      <c r="F31" s="28"/>
      <c r="G31" s="28"/>
      <c r="H31" s="29" t="s">
        <v>86</v>
      </c>
      <c r="I31" s="119" t="s">
        <v>93</v>
      </c>
      <c r="J31" s="119"/>
      <c r="K31" s="119"/>
      <c r="L31" s="28"/>
      <c r="M31" s="28"/>
      <c r="N31" s="28"/>
      <c r="O31" s="28"/>
      <c r="P31" s="18"/>
      <c r="Q31" s="18"/>
    </row>
    <row r="32" spans="1:17">
      <c r="A32" s="28"/>
      <c r="B32" s="28"/>
      <c r="C32" s="101"/>
      <c r="D32" s="102"/>
      <c r="E32" s="103"/>
      <c r="F32" s="28"/>
      <c r="G32" s="28"/>
      <c r="H32" s="29"/>
      <c r="I32" s="119"/>
      <c r="J32" s="119"/>
      <c r="K32" s="119"/>
      <c r="L32" s="28"/>
      <c r="M32" s="28"/>
      <c r="N32" s="28"/>
      <c r="O32" s="28"/>
      <c r="P32" s="18"/>
      <c r="Q32" s="18"/>
    </row>
    <row r="33" spans="1:17">
      <c r="A33" s="28"/>
      <c r="B33" s="28"/>
      <c r="C33" s="28"/>
      <c r="D33" s="28"/>
      <c r="E33" s="28"/>
      <c r="F33" s="28"/>
      <c r="G33" s="28"/>
      <c r="H33" s="29"/>
      <c r="I33" s="28"/>
      <c r="J33" s="28"/>
      <c r="K33" s="28"/>
      <c r="L33" s="28"/>
      <c r="M33" s="28"/>
      <c r="N33" s="28"/>
      <c r="O33" s="28"/>
      <c r="P33" s="18"/>
      <c r="Q33" s="18"/>
    </row>
    <row r="34" spans="1:17">
      <c r="A34" s="28"/>
      <c r="B34" s="28"/>
      <c r="C34" s="28"/>
      <c r="D34" s="28"/>
      <c r="E34" s="28"/>
      <c r="F34" s="28"/>
      <c r="G34" s="28"/>
      <c r="H34" s="29"/>
      <c r="I34" s="28"/>
      <c r="J34" s="28"/>
      <c r="K34" s="28"/>
      <c r="L34" s="28"/>
      <c r="M34" s="28"/>
      <c r="N34" s="28"/>
      <c r="O34" s="28"/>
      <c r="P34" s="18"/>
      <c r="Q34" s="18"/>
    </row>
    <row r="35" spans="1:17">
      <c r="A35" s="28"/>
      <c r="B35" s="28"/>
      <c r="C35" s="98" t="s">
        <v>75</v>
      </c>
      <c r="D35" s="99"/>
      <c r="E35" s="100"/>
      <c r="F35" s="28"/>
      <c r="G35" s="28"/>
      <c r="H35" s="29" t="s">
        <v>96</v>
      </c>
      <c r="I35" s="119" t="s">
        <v>75</v>
      </c>
      <c r="J35" s="119"/>
      <c r="K35" s="119"/>
      <c r="L35" s="34" t="s">
        <v>66</v>
      </c>
      <c r="M35" s="28"/>
      <c r="N35" s="119" t="s">
        <v>94</v>
      </c>
      <c r="O35" s="119"/>
      <c r="P35" s="18"/>
      <c r="Q35" s="18"/>
    </row>
    <row r="36" spans="1:17">
      <c r="A36" s="28"/>
      <c r="B36" s="28"/>
      <c r="C36" s="101"/>
      <c r="D36" s="102"/>
      <c r="E36" s="103"/>
      <c r="F36" s="27" t="s">
        <v>65</v>
      </c>
      <c r="G36" s="28"/>
      <c r="H36" s="27" t="s">
        <v>65</v>
      </c>
      <c r="I36" s="119"/>
      <c r="J36" s="119"/>
      <c r="K36" s="119"/>
      <c r="L36" s="28"/>
      <c r="M36" s="28"/>
      <c r="N36" s="119"/>
      <c r="O36" s="119"/>
      <c r="P36" s="18"/>
      <c r="Q36" s="18"/>
    </row>
    <row r="37" spans="1:17">
      <c r="A37" s="28"/>
      <c r="B37" s="28"/>
      <c r="C37" s="28"/>
      <c r="D37" s="116" t="s">
        <v>66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18"/>
      <c r="Q37" s="18"/>
    </row>
    <row r="38" spans="1:17">
      <c r="A38" s="28"/>
      <c r="B38" s="28"/>
      <c r="C38" s="28"/>
      <c r="D38" s="11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18"/>
      <c r="Q38" s="18"/>
    </row>
    <row r="39" spans="1:17">
      <c r="A39" s="28"/>
      <c r="B39" s="29" t="s">
        <v>87</v>
      </c>
      <c r="C39" s="98" t="s">
        <v>76</v>
      </c>
      <c r="D39" s="99"/>
      <c r="E39" s="100"/>
      <c r="F39" s="28"/>
      <c r="G39" s="28"/>
      <c r="H39" s="28"/>
      <c r="I39" s="28"/>
      <c r="J39" s="29" t="s">
        <v>97</v>
      </c>
      <c r="K39" s="119" t="s">
        <v>123</v>
      </c>
      <c r="L39" s="119"/>
      <c r="M39" s="119"/>
      <c r="N39" s="28"/>
      <c r="O39" s="28"/>
      <c r="P39" s="18"/>
      <c r="Q39" s="18"/>
    </row>
    <row r="40" spans="1:17">
      <c r="A40" s="28"/>
      <c r="B40" s="28"/>
      <c r="C40" s="112"/>
      <c r="D40" s="118"/>
      <c r="E40" s="113"/>
      <c r="F40" s="28"/>
      <c r="G40" s="28"/>
      <c r="H40" s="28"/>
      <c r="I40" s="28"/>
      <c r="J40" s="28"/>
      <c r="K40" s="119"/>
      <c r="L40" s="119"/>
      <c r="M40" s="119"/>
      <c r="N40" s="28"/>
      <c r="O40" s="28"/>
      <c r="P40" s="18"/>
      <c r="Q40" s="18"/>
    </row>
    <row r="41" spans="1:17">
      <c r="A41" s="28"/>
      <c r="B41" s="28"/>
      <c r="C41" s="101"/>
      <c r="D41" s="102"/>
      <c r="E41" s="103"/>
      <c r="F41" s="28"/>
      <c r="G41" s="28"/>
      <c r="H41" s="28"/>
      <c r="I41" s="28"/>
      <c r="J41" s="28"/>
      <c r="K41" s="119"/>
      <c r="L41" s="119"/>
      <c r="M41" s="119"/>
      <c r="N41" s="28"/>
      <c r="O41" s="28"/>
      <c r="P41" s="18"/>
      <c r="Q41" s="18"/>
    </row>
    <row r="42" spans="1:17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18"/>
      <c r="Q42" s="18"/>
    </row>
    <row r="43" spans="1:17">
      <c r="A43" s="28"/>
      <c r="B43" s="28"/>
      <c r="C43" s="28"/>
      <c r="D43" s="28"/>
      <c r="E43" s="28"/>
      <c r="F43" s="28"/>
      <c r="G43" s="28"/>
      <c r="H43" s="28"/>
      <c r="I43" s="28"/>
      <c r="J43" s="31" t="s">
        <v>98</v>
      </c>
      <c r="K43" s="27" t="s">
        <v>66</v>
      </c>
      <c r="L43" s="28"/>
      <c r="M43" s="27" t="s">
        <v>65</v>
      </c>
      <c r="N43" s="28"/>
      <c r="O43" s="28"/>
      <c r="P43" s="18"/>
      <c r="Q43" s="18"/>
    </row>
    <row r="44" spans="1:17">
      <c r="A44" s="28"/>
      <c r="B44" s="28"/>
      <c r="C44" s="98" t="s">
        <v>77</v>
      </c>
      <c r="D44" s="99"/>
      <c r="E44" s="100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18"/>
      <c r="Q44" s="18"/>
    </row>
    <row r="45" spans="1:17">
      <c r="A45" s="28"/>
      <c r="B45" s="28"/>
      <c r="C45" s="101"/>
      <c r="D45" s="102"/>
      <c r="E45" s="103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18"/>
      <c r="Q45" s="18"/>
    </row>
    <row r="46" spans="1:17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18"/>
      <c r="Q46" s="18"/>
    </row>
    <row r="47" spans="1:17">
      <c r="A47" s="31" t="s">
        <v>88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18"/>
      <c r="Q47" s="18"/>
    </row>
    <row r="48" spans="1:17">
      <c r="A48" s="119" t="s">
        <v>78</v>
      </c>
      <c r="B48" s="119"/>
      <c r="C48" s="119" t="s">
        <v>79</v>
      </c>
      <c r="D48" s="119"/>
      <c r="E48" s="119" t="s">
        <v>80</v>
      </c>
      <c r="F48" s="119"/>
      <c r="G48" s="28"/>
      <c r="H48" s="28"/>
      <c r="I48" s="28"/>
      <c r="J48" s="28"/>
      <c r="K48" s="28"/>
      <c r="L48" s="28"/>
      <c r="M48" s="28"/>
      <c r="N48" s="28"/>
      <c r="O48" s="28"/>
      <c r="P48" s="18"/>
      <c r="Q48" s="18"/>
    </row>
    <row r="49" spans="1:17">
      <c r="A49" s="119"/>
      <c r="B49" s="119"/>
      <c r="C49" s="119"/>
      <c r="D49" s="119"/>
      <c r="E49" s="119"/>
      <c r="F49" s="119"/>
      <c r="G49" s="28"/>
      <c r="H49" s="28"/>
      <c r="I49" s="28"/>
      <c r="J49" s="28"/>
      <c r="K49" s="28"/>
      <c r="L49" s="28"/>
      <c r="M49" s="28"/>
      <c r="N49" s="28"/>
      <c r="O49" s="28"/>
      <c r="P49" s="18"/>
      <c r="Q49" s="18"/>
    </row>
    <row r="50" spans="1:17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18"/>
      <c r="Q50" s="18"/>
    </row>
    <row r="51" spans="1:17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18"/>
      <c r="Q51" s="18"/>
    </row>
    <row r="52" spans="1:17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1" t="s">
        <v>100</v>
      </c>
      <c r="O52" s="28"/>
      <c r="P52" s="18"/>
      <c r="Q52" s="18"/>
    </row>
    <row r="53" spans="1:17">
      <c r="A53" s="28"/>
      <c r="B53" s="28"/>
      <c r="C53" s="28"/>
      <c r="D53" s="28"/>
      <c r="E53" s="29" t="s">
        <v>89</v>
      </c>
      <c r="F53" s="119" t="s">
        <v>81</v>
      </c>
      <c r="G53" s="119"/>
      <c r="H53" s="119"/>
      <c r="I53" s="28"/>
      <c r="J53" s="28"/>
      <c r="K53" s="119" t="s">
        <v>99</v>
      </c>
      <c r="L53" s="119"/>
      <c r="M53" s="119"/>
      <c r="N53" s="28"/>
      <c r="O53" s="28"/>
      <c r="P53" s="18"/>
      <c r="Q53" s="18"/>
    </row>
    <row r="54" spans="1:17">
      <c r="A54" s="28"/>
      <c r="B54" s="28"/>
      <c r="C54" s="28"/>
      <c r="D54" s="28"/>
      <c r="E54" s="28"/>
      <c r="F54" s="119"/>
      <c r="G54" s="119"/>
      <c r="H54" s="119"/>
      <c r="I54" s="28"/>
      <c r="J54" s="28"/>
      <c r="K54" s="119"/>
      <c r="L54" s="119"/>
      <c r="M54" s="119"/>
      <c r="N54" s="28"/>
      <c r="O54" s="28"/>
      <c r="P54" s="18"/>
      <c r="Q54" s="18"/>
    </row>
    <row r="55" spans="1:17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18"/>
      <c r="Q55" s="18"/>
    </row>
    <row r="56" spans="1:17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18"/>
      <c r="Q56" s="18"/>
    </row>
    <row r="57" spans="1:17">
      <c r="A57" s="28"/>
      <c r="B57" s="28"/>
      <c r="C57" s="28"/>
      <c r="D57" s="28"/>
      <c r="E57" s="29" t="s">
        <v>90</v>
      </c>
      <c r="F57" s="119" t="s">
        <v>82</v>
      </c>
      <c r="G57" s="119"/>
      <c r="H57" s="119"/>
      <c r="I57" s="27" t="s">
        <v>66</v>
      </c>
      <c r="J57" s="28"/>
      <c r="K57" s="28"/>
      <c r="L57" s="28"/>
      <c r="M57" s="28"/>
      <c r="N57" s="28"/>
      <c r="O57" s="28"/>
      <c r="P57" s="18"/>
      <c r="Q57" s="18"/>
    </row>
    <row r="58" spans="1:17">
      <c r="A58" s="28"/>
      <c r="B58" s="28"/>
      <c r="C58" s="28"/>
      <c r="D58" s="28"/>
      <c r="E58" s="28"/>
      <c r="F58" s="119"/>
      <c r="G58" s="119"/>
      <c r="H58" s="119"/>
      <c r="I58" s="28"/>
      <c r="J58" s="28"/>
      <c r="K58" s="28"/>
      <c r="L58" s="28"/>
      <c r="M58" s="28"/>
      <c r="N58" s="28"/>
      <c r="O58" s="28"/>
      <c r="P58" s="18"/>
      <c r="Q58" s="18"/>
    </row>
    <row r="59" spans="1:17">
      <c r="A59" s="28"/>
      <c r="B59" s="28"/>
      <c r="C59" s="28"/>
      <c r="D59" s="28"/>
      <c r="E59" s="28"/>
      <c r="F59" s="28"/>
      <c r="G59" s="116" t="s">
        <v>65</v>
      </c>
      <c r="H59" s="28"/>
      <c r="I59" s="28"/>
      <c r="J59" s="28"/>
      <c r="K59" s="28"/>
      <c r="L59" s="28"/>
      <c r="M59" s="28"/>
      <c r="N59" s="28"/>
      <c r="O59" s="28"/>
      <c r="P59" s="18"/>
      <c r="Q59" s="18"/>
    </row>
    <row r="60" spans="1:17">
      <c r="A60" s="28"/>
      <c r="B60" s="28"/>
      <c r="C60" s="28"/>
      <c r="D60" s="28"/>
      <c r="E60" s="28"/>
      <c r="F60" s="28"/>
      <c r="G60" s="117"/>
      <c r="H60" s="28"/>
      <c r="I60" s="28"/>
      <c r="J60" s="28"/>
      <c r="K60" s="28"/>
      <c r="L60" s="28"/>
      <c r="M60" s="28"/>
      <c r="N60" s="28"/>
      <c r="O60" s="28"/>
      <c r="P60" s="18"/>
      <c r="Q60" s="18"/>
    </row>
    <row r="61" spans="1:17">
      <c r="A61" s="28"/>
      <c r="B61" s="28"/>
      <c r="C61" s="28"/>
      <c r="D61" s="28"/>
      <c r="E61" s="28"/>
      <c r="F61" s="119" t="s">
        <v>83</v>
      </c>
      <c r="G61" s="119"/>
      <c r="H61" s="119"/>
      <c r="I61" s="28"/>
      <c r="J61" s="28"/>
      <c r="K61" s="28"/>
      <c r="L61" s="28"/>
      <c r="M61" s="28"/>
      <c r="N61" s="28"/>
      <c r="O61" s="28"/>
      <c r="P61" s="18"/>
      <c r="Q61" s="18"/>
    </row>
    <row r="62" spans="1:17">
      <c r="A62" s="28"/>
      <c r="B62" s="28"/>
      <c r="C62" s="28"/>
      <c r="D62" s="28"/>
      <c r="E62" s="28"/>
      <c r="F62" s="119"/>
      <c r="G62" s="119"/>
      <c r="H62" s="119"/>
      <c r="I62" s="28"/>
      <c r="J62" s="28"/>
      <c r="K62" s="28"/>
      <c r="L62" s="28"/>
      <c r="M62" s="28"/>
      <c r="N62" s="28"/>
      <c r="O62" s="28"/>
      <c r="P62" s="18"/>
      <c r="Q62" s="18"/>
    </row>
    <row r="63" spans="1:17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18"/>
      <c r="Q63" s="18"/>
    </row>
    <row r="64" spans="1:17">
      <c r="A64" s="28"/>
      <c r="B64" s="28"/>
      <c r="C64" s="28"/>
      <c r="D64" s="28"/>
      <c r="E64" s="28"/>
      <c r="F64" s="28"/>
      <c r="G64" s="34" t="s">
        <v>65</v>
      </c>
      <c r="H64" s="28"/>
      <c r="I64" s="28"/>
      <c r="J64" s="28"/>
      <c r="K64" s="28"/>
      <c r="L64" s="28"/>
      <c r="M64" s="28"/>
      <c r="N64" s="28"/>
      <c r="O64" s="28"/>
      <c r="P64" s="18"/>
      <c r="Q64" s="18"/>
    </row>
    <row r="65" spans="1:17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31" t="s">
        <v>100</v>
      </c>
      <c r="M65" s="28"/>
      <c r="N65" s="28"/>
      <c r="O65" s="28"/>
      <c r="P65" s="18"/>
      <c r="Q65" s="18"/>
    </row>
    <row r="66" spans="1:17">
      <c r="A66" s="28"/>
      <c r="B66" s="29" t="s">
        <v>91</v>
      </c>
      <c r="C66" s="119" t="s">
        <v>84</v>
      </c>
      <c r="D66" s="119"/>
      <c r="E66" s="119"/>
      <c r="F66" s="28"/>
      <c r="G66" s="28"/>
      <c r="H66" s="28"/>
      <c r="I66" s="98" t="s">
        <v>80</v>
      </c>
      <c r="J66" s="99"/>
      <c r="K66" s="100"/>
      <c r="L66" s="28"/>
      <c r="M66" s="28"/>
      <c r="N66" s="28"/>
      <c r="O66" s="28"/>
      <c r="P66" s="18"/>
      <c r="Q66" s="18"/>
    </row>
    <row r="67" spans="1:17">
      <c r="A67" s="28"/>
      <c r="B67" s="28"/>
      <c r="C67" s="119"/>
      <c r="D67" s="119"/>
      <c r="E67" s="119"/>
      <c r="F67" s="28"/>
      <c r="G67" s="28"/>
      <c r="H67" s="28"/>
      <c r="I67" s="101"/>
      <c r="J67" s="102"/>
      <c r="K67" s="103"/>
      <c r="L67" s="28"/>
      <c r="M67" s="28"/>
      <c r="N67" s="28"/>
      <c r="O67" s="28"/>
      <c r="P67" s="18"/>
      <c r="Q67" s="18"/>
    </row>
    <row r="68" spans="1:17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18"/>
      <c r="Q68" s="18"/>
    </row>
    <row r="69" spans="1:17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18"/>
      <c r="Q69" s="18"/>
    </row>
    <row r="70" spans="1:17">
      <c r="A70" s="28"/>
      <c r="B70" s="28"/>
      <c r="C70" s="119" t="s">
        <v>85</v>
      </c>
      <c r="D70" s="119"/>
      <c r="E70" s="119"/>
      <c r="F70" s="28"/>
      <c r="G70" s="28"/>
      <c r="H70" s="28"/>
      <c r="I70" s="28"/>
      <c r="J70" s="28"/>
      <c r="K70" s="98" t="s">
        <v>101</v>
      </c>
      <c r="L70" s="99"/>
      <c r="M70" s="100"/>
      <c r="N70" s="28"/>
      <c r="O70" s="28"/>
      <c r="P70" s="18"/>
      <c r="Q70" s="18"/>
    </row>
    <row r="71" spans="1:17">
      <c r="A71" s="28"/>
      <c r="B71" s="28"/>
      <c r="C71" s="119"/>
      <c r="D71" s="119"/>
      <c r="E71" s="119"/>
      <c r="F71" s="28"/>
      <c r="G71" s="28"/>
      <c r="H71" s="28"/>
      <c r="I71" s="28"/>
      <c r="J71" s="28"/>
      <c r="K71" s="101"/>
      <c r="L71" s="102"/>
      <c r="M71" s="103"/>
      <c r="N71" s="28"/>
      <c r="O71" s="28"/>
      <c r="P71" s="18"/>
      <c r="Q71" s="18"/>
    </row>
    <row r="72" spans="1:17">
      <c r="A72" s="28"/>
      <c r="B72" s="28"/>
      <c r="C72" s="119"/>
      <c r="D72" s="119"/>
      <c r="E72" s="119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18"/>
      <c r="Q72" s="18"/>
    </row>
    <row r="73" spans="1:17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8"/>
      <c r="Q73" s="18"/>
    </row>
    <row r="74" spans="1:17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18"/>
      <c r="Q74" s="18"/>
    </row>
    <row r="75" spans="1:17" hidden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18"/>
      <c r="Q75" s="18"/>
    </row>
    <row r="76" spans="1:17" hidden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18"/>
      <c r="Q76" s="18"/>
    </row>
    <row r="77" spans="1:17" hidden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8"/>
      <c r="Q77" s="18"/>
    </row>
    <row r="78" spans="1:17" hidden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18"/>
      <c r="Q78" s="18"/>
    </row>
    <row r="79" spans="1:17" hidden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18"/>
      <c r="Q79" s="18"/>
    </row>
    <row r="80" spans="1:17" hidden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18"/>
      <c r="Q80" s="18"/>
    </row>
    <row r="81" spans="1:17" hidden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18"/>
      <c r="Q81" s="18"/>
    </row>
    <row r="82" spans="1:17" hidden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18"/>
      <c r="Q82" s="18"/>
    </row>
    <row r="83" spans="1:17" hidden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18"/>
      <c r="Q83" s="18"/>
    </row>
    <row r="84" spans="1:17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/>
  </sheetData>
  <mergeCells count="39">
    <mergeCell ref="A1:Q1"/>
    <mergeCell ref="F2:L2"/>
    <mergeCell ref="A2:B2"/>
    <mergeCell ref="P2:Q2"/>
    <mergeCell ref="K70:M71"/>
    <mergeCell ref="I27:K28"/>
    <mergeCell ref="I31:K32"/>
    <mergeCell ref="I35:K36"/>
    <mergeCell ref="K39:M41"/>
    <mergeCell ref="K53:M54"/>
    <mergeCell ref="A48:B49"/>
    <mergeCell ref="C48:D49"/>
    <mergeCell ref="E48:F49"/>
    <mergeCell ref="N35:O36"/>
    <mergeCell ref="I66:K67"/>
    <mergeCell ref="C70:E72"/>
    <mergeCell ref="F57:H58"/>
    <mergeCell ref="F61:H62"/>
    <mergeCell ref="C66:E67"/>
    <mergeCell ref="C27:E28"/>
    <mergeCell ref="C31:E32"/>
    <mergeCell ref="C35:E36"/>
    <mergeCell ref="D37:D38"/>
    <mergeCell ref="F53:H54"/>
    <mergeCell ref="C39:E41"/>
    <mergeCell ref="C44:E45"/>
    <mergeCell ref="G59:G60"/>
    <mergeCell ref="K8:L9"/>
    <mergeCell ref="F21:H22"/>
    <mergeCell ref="F12:H13"/>
    <mergeCell ref="G10:G11"/>
    <mergeCell ref="G14:G15"/>
    <mergeCell ref="F16:H18"/>
    <mergeCell ref="F4:H5"/>
    <mergeCell ref="E8:I9"/>
    <mergeCell ref="B12:C13"/>
    <mergeCell ref="D13:E13"/>
    <mergeCell ref="B16:C18"/>
    <mergeCell ref="C14:C15"/>
  </mergeCells>
  <phoneticPr fontId="2" type="noConversion"/>
  <hyperlinks>
    <hyperlink ref="F2:L2" location="'Flow Chart 2'!A1" tooltip="Click" display="&lt; FLOW CHART 2: CALCULATING THE MAXIMUM ACCEPTABLE SOUND PRESSURE LEVEL FOR A NEW MACHINE. &gt;"/>
    <hyperlink ref="A2:B2" location="Menu!A1" tooltip="Click" display="&lt; MENU &gt;"/>
    <hyperlink ref="P2:Q2" location="Menu!A1" tooltip="Click" display="&lt; MENU &gt;"/>
  </hyperlinks>
  <pageMargins left="0.75" right="0.75" top="1" bottom="1" header="0.5" footer="0.5"/>
  <pageSetup paperSize="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136"/>
  <sheetViews>
    <sheetView showGridLines="0" showRowColHeaders="0" topLeftCell="A2" workbookViewId="0">
      <selection activeCell="A2" sqref="A2:B2"/>
    </sheetView>
  </sheetViews>
  <sheetFormatPr defaultColWidth="0" defaultRowHeight="12.75" zeroHeight="1"/>
  <cols>
    <col min="1" max="1" width="6.7109375" customWidth="1"/>
    <col min="2" max="16" width="8.85546875" customWidth="1"/>
    <col min="17" max="17" width="6.7109375" customWidth="1"/>
    <col min="18" max="24" width="8.7109375" hidden="1" customWidth="1"/>
    <col min="25" max="16384" width="8.85546875" hidden="1"/>
  </cols>
  <sheetData>
    <row r="1" spans="1:17" ht="21" customHeight="1">
      <c r="A1" s="120" t="s">
        <v>124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s="65" customFormat="1" ht="30" customHeight="1">
      <c r="A2" s="87" t="s">
        <v>113</v>
      </c>
      <c r="B2" s="87"/>
      <c r="C2" s="83"/>
      <c r="D2" s="83"/>
      <c r="E2" s="83"/>
      <c r="F2" s="121" t="s">
        <v>55</v>
      </c>
      <c r="G2" s="121"/>
      <c r="H2" s="121"/>
      <c r="I2" s="121"/>
      <c r="J2" s="121"/>
      <c r="K2" s="121"/>
      <c r="L2" s="121"/>
      <c r="M2" s="121"/>
      <c r="N2" s="83"/>
      <c r="O2" s="83"/>
      <c r="P2" s="87" t="s">
        <v>113</v>
      </c>
      <c r="Q2" s="87"/>
    </row>
    <row r="3" spans="1:17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8"/>
      <c r="Q3" s="18"/>
    </row>
    <row r="4" spans="1:17" ht="12.75" customHeight="1">
      <c r="A4" s="19"/>
      <c r="B4" s="126" t="s">
        <v>117</v>
      </c>
      <c r="C4" s="126"/>
      <c r="D4" s="40" t="s">
        <v>42</v>
      </c>
      <c r="E4" s="40" t="s">
        <v>1</v>
      </c>
      <c r="F4" s="41"/>
      <c r="G4" s="41"/>
      <c r="H4" s="41"/>
      <c r="I4" s="41"/>
      <c r="J4" s="42" t="s">
        <v>2</v>
      </c>
      <c r="K4" s="42" t="s">
        <v>3</v>
      </c>
      <c r="L4" s="156" t="s">
        <v>118</v>
      </c>
      <c r="M4" s="156"/>
      <c r="N4" s="156"/>
      <c r="O4" s="43"/>
      <c r="P4" s="18"/>
      <c r="Q4" s="18"/>
    </row>
    <row r="5" spans="1:17">
      <c r="A5" s="19"/>
      <c r="B5" s="126"/>
      <c r="C5" s="126"/>
      <c r="D5" s="143">
        <v>107</v>
      </c>
      <c r="E5" s="152" t="s">
        <v>0</v>
      </c>
      <c r="F5" s="41"/>
      <c r="G5" s="41"/>
      <c r="H5" s="41"/>
      <c r="I5" s="41"/>
      <c r="J5" s="143">
        <v>110</v>
      </c>
      <c r="K5" s="152" t="s">
        <v>0</v>
      </c>
      <c r="L5" s="156"/>
      <c r="M5" s="156"/>
      <c r="N5" s="156"/>
      <c r="O5" s="43"/>
      <c r="P5" s="18"/>
      <c r="Q5" s="18"/>
    </row>
    <row r="6" spans="1:17">
      <c r="A6" s="19"/>
      <c r="B6" s="126"/>
      <c r="C6" s="126"/>
      <c r="D6" s="144"/>
      <c r="E6" s="157"/>
      <c r="F6" s="41"/>
      <c r="G6" s="41"/>
      <c r="H6" s="41"/>
      <c r="I6" s="41"/>
      <c r="J6" s="144"/>
      <c r="K6" s="157"/>
      <c r="L6" s="156"/>
      <c r="M6" s="156"/>
      <c r="N6" s="156"/>
      <c r="O6" s="43"/>
      <c r="P6" s="18"/>
      <c r="Q6" s="18"/>
    </row>
    <row r="7" spans="1:17">
      <c r="A7" s="35"/>
      <c r="B7" s="41"/>
      <c r="C7" s="41"/>
      <c r="D7" s="44"/>
      <c r="E7" s="41"/>
      <c r="F7" s="41"/>
      <c r="G7" s="41"/>
      <c r="H7" s="44"/>
      <c r="I7" s="41"/>
      <c r="J7" s="41"/>
      <c r="K7" s="41"/>
      <c r="L7" s="41"/>
      <c r="M7" s="41"/>
      <c r="N7" s="41"/>
      <c r="O7" s="43"/>
      <c r="P7" s="18"/>
      <c r="Q7" s="18"/>
    </row>
    <row r="8" spans="1:17">
      <c r="A8" s="19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3"/>
      <c r="P8" s="18"/>
      <c r="Q8" s="18"/>
    </row>
    <row r="9" spans="1:17">
      <c r="A9" s="19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3"/>
      <c r="P9" s="18"/>
      <c r="Q9" s="18"/>
    </row>
    <row r="10" spans="1:17">
      <c r="A10" s="19"/>
      <c r="B10" s="41"/>
      <c r="C10" s="45" t="s">
        <v>4</v>
      </c>
      <c r="D10" s="137" t="str">
        <f>IF(D5&gt;J5,"If the value in box 1 is higher than the value in box 2?","")</f>
        <v/>
      </c>
      <c r="E10" s="138"/>
      <c r="F10" s="41"/>
      <c r="G10" s="41"/>
      <c r="H10" s="41"/>
      <c r="I10" s="41"/>
      <c r="J10" s="137" t="str">
        <f>IF(J5&gt;D5,"If the value in box 2 is higher than the value in box 1?","")</f>
        <v>If the value in box 2 is higher than the value in box 1?</v>
      </c>
      <c r="K10" s="138"/>
      <c r="L10" s="44" t="s">
        <v>5</v>
      </c>
      <c r="M10" s="41"/>
      <c r="N10" s="41"/>
      <c r="O10" s="43"/>
      <c r="P10" s="18"/>
      <c r="Q10" s="18"/>
    </row>
    <row r="11" spans="1:17">
      <c r="A11" s="35"/>
      <c r="B11" s="41"/>
      <c r="C11" s="41"/>
      <c r="D11" s="139"/>
      <c r="E11" s="140"/>
      <c r="F11" s="41"/>
      <c r="G11" s="41"/>
      <c r="H11" s="41"/>
      <c r="I11" s="41"/>
      <c r="J11" s="139"/>
      <c r="K11" s="140"/>
      <c r="L11" s="41"/>
      <c r="M11" s="41"/>
      <c r="N11" s="41"/>
      <c r="O11" s="43"/>
      <c r="P11" s="18"/>
      <c r="Q11" s="18"/>
    </row>
    <row r="12" spans="1:17" ht="15" customHeight="1">
      <c r="A12" s="19"/>
      <c r="B12" s="41"/>
      <c r="C12" s="41"/>
      <c r="D12" s="141"/>
      <c r="E12" s="142"/>
      <c r="F12" s="41"/>
      <c r="G12" s="41"/>
      <c r="H12" s="41"/>
      <c r="I12" s="41"/>
      <c r="J12" s="141"/>
      <c r="K12" s="142"/>
      <c r="L12" s="41"/>
      <c r="M12" s="41"/>
      <c r="N12" s="41"/>
      <c r="O12" s="43"/>
      <c r="P12" s="18"/>
      <c r="Q12" s="18"/>
    </row>
    <row r="13" spans="1:17">
      <c r="A13" s="19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3"/>
      <c r="P13" s="18"/>
      <c r="Q13" s="18"/>
    </row>
    <row r="14" spans="1:17">
      <c r="A14" s="19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3"/>
      <c r="P14" s="18"/>
      <c r="Q14" s="18"/>
    </row>
    <row r="15" spans="1:17">
      <c r="A15" s="19"/>
      <c r="B15" s="41"/>
      <c r="C15" s="41"/>
      <c r="D15" s="41"/>
      <c r="E15" s="41"/>
      <c r="F15" s="41"/>
      <c r="G15" s="41"/>
      <c r="H15" s="41"/>
      <c r="I15" s="46"/>
      <c r="J15" s="46"/>
      <c r="K15" s="46"/>
      <c r="L15" s="46"/>
      <c r="M15" s="46"/>
      <c r="N15" s="46"/>
      <c r="O15" s="43"/>
      <c r="P15" s="18"/>
      <c r="Q15" s="18"/>
    </row>
    <row r="16" spans="1:17" ht="12.75" customHeight="1">
      <c r="A16" s="19"/>
      <c r="B16" s="41"/>
      <c r="C16" s="41"/>
      <c r="D16" s="41"/>
      <c r="E16" s="41"/>
      <c r="F16" s="41"/>
      <c r="G16" s="41"/>
      <c r="H16" s="41"/>
      <c r="I16" s="137" t="str">
        <f>IF(J5&gt;D5,"Estimate reduced Sound Pressure Level in area after introduction of feasible engineering controls (ideally at least 2 dB(A) below the value in box 1 to allow for noise of new machine","")</f>
        <v>Estimate reduced Sound Pressure Level in area after introduction of feasible engineering controls (ideally at least 2 dB(A) below the value in box 1 to allow for noise of new machine</v>
      </c>
      <c r="J16" s="149"/>
      <c r="K16" s="149"/>
      <c r="L16" s="149"/>
      <c r="M16" s="149"/>
      <c r="N16" s="138"/>
      <c r="O16" s="43"/>
      <c r="P16" s="18"/>
      <c r="Q16" s="18"/>
    </row>
    <row r="17" spans="1:17">
      <c r="A17" s="19"/>
      <c r="B17" s="41"/>
      <c r="C17" s="41"/>
      <c r="D17" s="41"/>
      <c r="E17" s="41"/>
      <c r="F17" s="41"/>
      <c r="G17" s="41"/>
      <c r="H17" s="41"/>
      <c r="I17" s="139"/>
      <c r="J17" s="155"/>
      <c r="K17" s="155"/>
      <c r="L17" s="155"/>
      <c r="M17" s="155"/>
      <c r="N17" s="140"/>
      <c r="O17" s="43"/>
      <c r="P17" s="18"/>
      <c r="Q17" s="18"/>
    </row>
    <row r="18" spans="1:17" ht="12.75" customHeight="1">
      <c r="A18" s="19"/>
      <c r="B18" s="41"/>
      <c r="C18" s="41"/>
      <c r="D18" s="41"/>
      <c r="E18" s="41"/>
      <c r="F18" s="41"/>
      <c r="G18" s="41"/>
      <c r="H18" s="41"/>
      <c r="I18" s="141"/>
      <c r="J18" s="150"/>
      <c r="K18" s="150"/>
      <c r="L18" s="150"/>
      <c r="M18" s="150"/>
      <c r="N18" s="142"/>
      <c r="O18" s="43"/>
      <c r="P18" s="18"/>
      <c r="Q18" s="18"/>
    </row>
    <row r="19" spans="1:17">
      <c r="A19" s="19"/>
      <c r="B19" s="41"/>
      <c r="C19" s="41"/>
      <c r="D19" s="41"/>
      <c r="E19" s="41"/>
      <c r="F19" s="41"/>
      <c r="G19" s="41"/>
      <c r="H19" s="41"/>
      <c r="I19" s="46"/>
      <c r="J19" s="47"/>
      <c r="K19" s="47"/>
      <c r="L19" s="47"/>
      <c r="M19" s="47"/>
      <c r="N19" s="46"/>
      <c r="O19" s="43"/>
      <c r="P19" s="18"/>
      <c r="Q19" s="18"/>
    </row>
    <row r="20" spans="1:17">
      <c r="A20" s="19"/>
      <c r="B20" s="41"/>
      <c r="C20" s="41"/>
      <c r="D20" s="41"/>
      <c r="E20" s="41"/>
      <c r="F20" s="41"/>
      <c r="G20" s="41"/>
      <c r="H20" s="41"/>
      <c r="I20" s="46"/>
      <c r="J20" s="46"/>
      <c r="K20" s="46"/>
      <c r="L20" s="46"/>
      <c r="M20" s="46"/>
      <c r="N20" s="46"/>
      <c r="O20" s="43"/>
      <c r="P20" s="18"/>
      <c r="Q20" s="18"/>
    </row>
    <row r="21" spans="1:17">
      <c r="A21" s="19"/>
      <c r="B21" s="41"/>
      <c r="C21" s="41"/>
      <c r="D21" s="41"/>
      <c r="E21" s="41"/>
      <c r="F21" s="41"/>
      <c r="G21" s="41"/>
      <c r="H21" s="41"/>
      <c r="I21" s="46"/>
      <c r="J21" s="46"/>
      <c r="K21" s="46"/>
      <c r="L21" s="46"/>
      <c r="M21" s="46"/>
      <c r="N21" s="46"/>
      <c r="O21" s="43"/>
      <c r="P21" s="18"/>
      <c r="Q21" s="18"/>
    </row>
    <row r="22" spans="1:17">
      <c r="A22" s="19"/>
      <c r="B22" s="41"/>
      <c r="C22" s="41"/>
      <c r="D22" s="41"/>
      <c r="E22" s="41"/>
      <c r="F22" s="41"/>
      <c r="G22" s="41"/>
      <c r="H22" s="44"/>
      <c r="I22" s="41"/>
      <c r="J22" s="126" t="s">
        <v>6</v>
      </c>
      <c r="K22" s="126"/>
      <c r="L22" s="143">
        <f>IF(J5&gt;D5,D5-2,"")</f>
        <v>105</v>
      </c>
      <c r="M22" s="152" t="s">
        <v>0</v>
      </c>
      <c r="N22" s="44" t="s">
        <v>7</v>
      </c>
      <c r="O22" s="43"/>
      <c r="P22" s="18"/>
      <c r="Q22" s="18"/>
    </row>
    <row r="23" spans="1:17">
      <c r="A23" s="19"/>
      <c r="B23" s="41"/>
      <c r="C23" s="41"/>
      <c r="D23" s="41"/>
      <c r="E23" s="41"/>
      <c r="F23" s="41"/>
      <c r="G23" s="41"/>
      <c r="H23" s="41"/>
      <c r="I23" s="41"/>
      <c r="J23" s="126"/>
      <c r="K23" s="126"/>
      <c r="L23" s="144"/>
      <c r="M23" s="157"/>
      <c r="N23" s="41"/>
      <c r="O23" s="43"/>
      <c r="P23" s="18"/>
      <c r="Q23" s="18"/>
    </row>
    <row r="24" spans="1:17">
      <c r="A24" s="1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3"/>
      <c r="P24" s="18"/>
      <c r="Q24" s="18"/>
    </row>
    <row r="25" spans="1:17">
      <c r="A25" s="1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3"/>
      <c r="P25" s="18"/>
      <c r="Q25" s="18"/>
    </row>
    <row r="26" spans="1:17">
      <c r="A26" s="1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3"/>
      <c r="P26" s="18"/>
      <c r="Q26" s="18"/>
    </row>
    <row r="27" spans="1:17">
      <c r="A27" s="19"/>
      <c r="B27" s="41"/>
      <c r="C27" s="41"/>
      <c r="D27" s="41"/>
      <c r="E27" s="45"/>
      <c r="F27" s="41"/>
      <c r="G27" s="41"/>
      <c r="H27" s="44"/>
      <c r="I27" s="41"/>
      <c r="J27" s="41"/>
      <c r="K27" s="41"/>
      <c r="L27" s="137" t="s">
        <v>8</v>
      </c>
      <c r="M27" s="138"/>
      <c r="N27" s="41"/>
      <c r="O27" s="43"/>
      <c r="P27" s="18"/>
      <c r="Q27" s="18"/>
    </row>
    <row r="28" spans="1:17">
      <c r="A28" s="19"/>
      <c r="B28" s="41"/>
      <c r="C28" s="41"/>
      <c r="D28" s="41"/>
      <c r="E28" s="45"/>
      <c r="F28" s="41"/>
      <c r="G28" s="41"/>
      <c r="H28" s="44"/>
      <c r="I28" s="41"/>
      <c r="J28" s="41"/>
      <c r="K28" s="41"/>
      <c r="L28" s="139"/>
      <c r="M28" s="140"/>
      <c r="N28" s="41"/>
      <c r="O28" s="43"/>
      <c r="P28" s="18"/>
      <c r="Q28" s="18"/>
    </row>
    <row r="29" spans="1:17">
      <c r="A29" s="1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141"/>
      <c r="M29" s="142"/>
      <c r="N29" s="41"/>
      <c r="O29" s="43"/>
      <c r="P29" s="18"/>
      <c r="Q29" s="18"/>
    </row>
    <row r="30" spans="1:17">
      <c r="A30" s="1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3"/>
      <c r="P30" s="18"/>
      <c r="Q30" s="18"/>
    </row>
    <row r="31" spans="1:17">
      <c r="A31" s="19"/>
      <c r="B31" s="41"/>
      <c r="C31" s="41"/>
      <c r="D31" s="41"/>
      <c r="E31" s="41"/>
      <c r="F31" s="41"/>
      <c r="G31" s="41"/>
      <c r="H31" s="41"/>
      <c r="I31" s="41"/>
      <c r="J31" s="48" t="s">
        <v>103</v>
      </c>
      <c r="K31" s="41"/>
      <c r="L31" s="41"/>
      <c r="M31" s="49" t="s">
        <v>102</v>
      </c>
      <c r="N31" s="41"/>
      <c r="O31" s="43"/>
      <c r="P31" s="18"/>
      <c r="Q31" s="18"/>
    </row>
    <row r="32" spans="1:17">
      <c r="A32" s="19"/>
      <c r="B32" s="41"/>
      <c r="C32" s="41"/>
      <c r="D32" s="46"/>
      <c r="E32" s="46"/>
      <c r="F32" s="41"/>
      <c r="G32" s="41"/>
      <c r="H32" s="41"/>
      <c r="I32" s="44" t="s">
        <v>26</v>
      </c>
      <c r="J32" s="41"/>
      <c r="K32" s="41"/>
      <c r="L32" s="44" t="s">
        <v>27</v>
      </c>
      <c r="M32" s="41"/>
      <c r="N32" s="41"/>
      <c r="O32" s="43"/>
      <c r="P32" s="18"/>
      <c r="Q32" s="18"/>
    </row>
    <row r="33" spans="1:17" ht="12.75" customHeight="1">
      <c r="A33" s="19"/>
      <c r="B33" s="41"/>
      <c r="C33" s="41"/>
      <c r="D33" s="137" t="str">
        <f>IF(D5&gt;J5,"Use table below to subtract level in box 2 from level in box 1","")</f>
        <v/>
      </c>
      <c r="E33" s="138"/>
      <c r="F33" s="41"/>
      <c r="G33" s="145" t="str">
        <f>IF(L22&gt;D5,"Higher","")</f>
        <v/>
      </c>
      <c r="H33" s="145"/>
      <c r="I33" s="137" t="str">
        <f>IF(L22&lt;D5,"Table will be used to subtract level in box 3 from level in box 1","")</f>
        <v>Table will be used to subtract level in box 3 from level in box 1</v>
      </c>
      <c r="J33" s="138"/>
      <c r="K33" s="41"/>
      <c r="L33" s="137" t="str">
        <f>IF(L22&gt;D5,"Subtract 10 dB(A) directly from the level in box 3. Do not use table","")</f>
        <v/>
      </c>
      <c r="M33" s="138"/>
      <c r="N33" s="41"/>
      <c r="O33" s="43"/>
      <c r="P33" s="18"/>
      <c r="Q33" s="18"/>
    </row>
    <row r="34" spans="1:17">
      <c r="A34" s="18"/>
      <c r="B34" s="41"/>
      <c r="C34" s="41"/>
      <c r="D34" s="139"/>
      <c r="E34" s="140"/>
      <c r="F34" s="41"/>
      <c r="G34" s="46"/>
      <c r="H34" s="46"/>
      <c r="I34" s="139"/>
      <c r="J34" s="140"/>
      <c r="K34" s="41"/>
      <c r="L34" s="139"/>
      <c r="M34" s="140"/>
      <c r="N34" s="41"/>
      <c r="O34" s="43"/>
      <c r="P34" s="18"/>
      <c r="Q34" s="18"/>
    </row>
    <row r="35" spans="1:17">
      <c r="A35" s="18"/>
      <c r="B35" s="41"/>
      <c r="C35" s="41"/>
      <c r="D35" s="141"/>
      <c r="E35" s="142"/>
      <c r="F35" s="41"/>
      <c r="G35" s="41"/>
      <c r="H35" s="41"/>
      <c r="I35" s="141"/>
      <c r="J35" s="142"/>
      <c r="K35" s="41"/>
      <c r="L35" s="141"/>
      <c r="M35" s="142"/>
      <c r="N35" s="41"/>
      <c r="O35" s="43"/>
      <c r="P35" s="18"/>
      <c r="Q35" s="18"/>
    </row>
    <row r="36" spans="1:17" ht="15" customHeight="1">
      <c r="A36" s="18"/>
      <c r="B36" s="41"/>
      <c r="C36" s="41"/>
      <c r="D36" s="47"/>
      <c r="E36" s="47"/>
      <c r="F36" s="41"/>
      <c r="G36" s="41"/>
      <c r="H36" s="41"/>
      <c r="I36" s="41"/>
      <c r="J36" s="41"/>
      <c r="K36" s="41"/>
      <c r="L36" s="41"/>
      <c r="M36" s="41"/>
      <c r="N36" s="41"/>
      <c r="O36" s="43"/>
      <c r="P36" s="18"/>
      <c r="Q36" s="18"/>
    </row>
    <row r="37" spans="1:17" ht="15" customHeight="1">
      <c r="A37" s="18"/>
      <c r="B37" s="41"/>
      <c r="C37" s="41"/>
      <c r="D37" s="46"/>
      <c r="E37" s="46"/>
      <c r="F37" s="41"/>
      <c r="G37" s="41"/>
      <c r="H37" s="41"/>
      <c r="I37" s="41"/>
      <c r="J37" s="41"/>
      <c r="K37" s="41"/>
      <c r="L37" s="41"/>
      <c r="M37" s="41"/>
      <c r="N37" s="41"/>
      <c r="O37" s="43"/>
      <c r="P37" s="18"/>
      <c r="Q37" s="18"/>
    </row>
    <row r="38" spans="1:17">
      <c r="A38" s="1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3"/>
      <c r="P38" s="18"/>
      <c r="Q38" s="18"/>
    </row>
    <row r="39" spans="1:17">
      <c r="A39" s="1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3"/>
      <c r="P39" s="18"/>
      <c r="Q39" s="18"/>
    </row>
    <row r="40" spans="1:17">
      <c r="A40" s="35"/>
      <c r="B40" s="41"/>
      <c r="C40" s="41"/>
      <c r="D40" s="45" t="s">
        <v>21</v>
      </c>
      <c r="E40" s="133">
        <f>IF(D5&gt;J5,D5-VLOOKUP(D5-J5,'Look_Up Tables'!B4:C23,2),IF(L22&lt;D5,D5-VLOOKUP(D5-L22,'Look_Up Tables'!B4:C23,2),IF(L22&gt;D5,L22-10)))</f>
        <v>102</v>
      </c>
      <c r="F40" s="135" t="s">
        <v>0</v>
      </c>
      <c r="G40" s="41"/>
      <c r="H40" s="41"/>
      <c r="I40" s="41"/>
      <c r="J40" s="41"/>
      <c r="K40" s="41"/>
      <c r="L40" s="41"/>
      <c r="M40" s="41"/>
      <c r="N40" s="41"/>
      <c r="O40" s="43"/>
      <c r="P40" s="18"/>
      <c r="Q40" s="18"/>
    </row>
    <row r="41" spans="1:17">
      <c r="A41" s="19"/>
      <c r="B41" s="41"/>
      <c r="C41" s="41"/>
      <c r="D41" s="41"/>
      <c r="E41" s="134"/>
      <c r="F41" s="136"/>
      <c r="G41" s="41"/>
      <c r="H41" s="41"/>
      <c r="I41" s="41"/>
      <c r="J41" s="41"/>
      <c r="K41" s="41"/>
      <c r="L41" s="41"/>
      <c r="M41" s="41"/>
      <c r="N41" s="41"/>
      <c r="O41" s="43"/>
      <c r="P41" s="18"/>
      <c r="Q41" s="18"/>
    </row>
    <row r="42" spans="1:17" ht="12.75" customHeight="1">
      <c r="A42" s="19"/>
      <c r="B42" s="41"/>
      <c r="C42" s="41"/>
      <c r="D42" s="122" t="s">
        <v>119</v>
      </c>
      <c r="E42" s="123"/>
      <c r="F42" s="123"/>
      <c r="G42" s="124"/>
      <c r="H42" s="41"/>
      <c r="I42" s="41"/>
      <c r="J42" s="41"/>
      <c r="K42" s="41"/>
      <c r="L42" s="41"/>
      <c r="M42" s="41"/>
      <c r="N42" s="41"/>
      <c r="O42" s="43"/>
      <c r="P42" s="18"/>
      <c r="Q42" s="18"/>
    </row>
    <row r="43" spans="1:17">
      <c r="A43" s="19"/>
      <c r="B43" s="41"/>
      <c r="C43" s="41"/>
      <c r="D43" s="125"/>
      <c r="E43" s="126"/>
      <c r="F43" s="126"/>
      <c r="G43" s="127"/>
      <c r="H43" s="41"/>
      <c r="I43" s="41"/>
      <c r="J43" s="41"/>
      <c r="K43" s="41"/>
      <c r="L43" s="41"/>
      <c r="M43" s="41"/>
      <c r="N43" s="41"/>
      <c r="O43" s="43"/>
      <c r="P43" s="18"/>
      <c r="Q43" s="18"/>
    </row>
    <row r="44" spans="1:17">
      <c r="A44" s="19"/>
      <c r="B44" s="41"/>
      <c r="C44" s="41"/>
      <c r="D44" s="128"/>
      <c r="E44" s="129"/>
      <c r="F44" s="129"/>
      <c r="G44" s="130"/>
      <c r="H44" s="41"/>
      <c r="I44" s="41"/>
      <c r="J44" s="41"/>
      <c r="K44" s="41"/>
      <c r="L44" s="41"/>
      <c r="M44" s="41"/>
      <c r="N44" s="41"/>
      <c r="O44" s="43"/>
      <c r="P44" s="18"/>
      <c r="Q44" s="18"/>
    </row>
    <row r="45" spans="1:17">
      <c r="A45" s="19"/>
      <c r="B45" s="41"/>
      <c r="C45" s="41"/>
      <c r="D45" s="46"/>
      <c r="E45" s="47"/>
      <c r="F45" s="47"/>
      <c r="G45" s="46"/>
      <c r="H45" s="41"/>
      <c r="I45" s="41"/>
      <c r="J45" s="41"/>
      <c r="K45" s="41"/>
      <c r="L45" s="41"/>
      <c r="M45" s="41"/>
      <c r="N45" s="41"/>
      <c r="O45" s="43"/>
      <c r="P45" s="18"/>
      <c r="Q45" s="18"/>
    </row>
    <row r="46" spans="1:17">
      <c r="A46" s="19"/>
      <c r="B46" s="41"/>
      <c r="C46" s="41"/>
      <c r="D46" s="46"/>
      <c r="E46" s="47"/>
      <c r="F46" s="47"/>
      <c r="G46" s="46"/>
      <c r="H46" s="41"/>
      <c r="I46" s="41"/>
      <c r="J46" s="41"/>
      <c r="K46" s="41"/>
      <c r="L46" s="41"/>
      <c r="M46" s="41"/>
      <c r="N46" s="41"/>
      <c r="O46" s="43"/>
      <c r="P46" s="18"/>
      <c r="Q46" s="18"/>
    </row>
    <row r="47" spans="1:17" ht="12.75" customHeight="1">
      <c r="A47" s="19"/>
      <c r="B47" s="41"/>
      <c r="C47" s="41"/>
      <c r="D47" s="122" t="s">
        <v>22</v>
      </c>
      <c r="E47" s="123"/>
      <c r="F47" s="123"/>
      <c r="G47" s="124"/>
      <c r="H47" s="44" t="s">
        <v>28</v>
      </c>
      <c r="I47" s="41"/>
      <c r="J47" s="41"/>
      <c r="K47" s="41"/>
      <c r="L47" s="41"/>
      <c r="M47" s="41"/>
      <c r="N47" s="41"/>
      <c r="O47" s="43"/>
      <c r="P47" s="18"/>
      <c r="Q47" s="18"/>
    </row>
    <row r="48" spans="1:17">
      <c r="A48" s="19"/>
      <c r="B48" s="41"/>
      <c r="C48" s="41"/>
      <c r="D48" s="125"/>
      <c r="E48" s="126"/>
      <c r="F48" s="126"/>
      <c r="G48" s="127"/>
      <c r="H48" s="41"/>
      <c r="I48" s="41"/>
      <c r="J48" s="41"/>
      <c r="K48" s="41"/>
      <c r="L48" s="41"/>
      <c r="M48" s="41"/>
      <c r="N48" s="41"/>
      <c r="O48" s="43"/>
      <c r="P48" s="18"/>
      <c r="Q48" s="18"/>
    </row>
    <row r="49" spans="1:17">
      <c r="A49" s="19"/>
      <c r="B49" s="41"/>
      <c r="C49" s="41"/>
      <c r="D49" s="128"/>
      <c r="E49" s="129"/>
      <c r="F49" s="129"/>
      <c r="G49" s="130"/>
      <c r="H49" s="41"/>
      <c r="I49" s="41"/>
      <c r="J49" s="41"/>
      <c r="K49" s="41"/>
      <c r="L49" s="41"/>
      <c r="M49" s="41"/>
      <c r="N49" s="41"/>
      <c r="O49" s="43"/>
      <c r="P49" s="18"/>
      <c r="Q49" s="18"/>
    </row>
    <row r="50" spans="1:17">
      <c r="A50" s="19"/>
      <c r="B50" s="41"/>
      <c r="C50" s="41"/>
      <c r="D50" s="133" t="s">
        <v>59</v>
      </c>
      <c r="E50" s="148"/>
      <c r="F50" s="148"/>
      <c r="G50" s="135"/>
      <c r="H50" s="41"/>
      <c r="I50" s="41"/>
      <c r="J50" s="41"/>
      <c r="K50" s="41"/>
      <c r="L50" s="41"/>
      <c r="M50" s="41"/>
      <c r="N50" s="41"/>
      <c r="O50" s="43"/>
      <c r="P50" s="18"/>
      <c r="Q50" s="18"/>
    </row>
    <row r="51" spans="1:17" ht="15" customHeight="1">
      <c r="A51" s="19"/>
      <c r="B51" s="41"/>
      <c r="C51" s="41"/>
      <c r="D51" s="50"/>
      <c r="E51" s="51"/>
      <c r="F51" s="131">
        <v>1</v>
      </c>
      <c r="G51" s="132"/>
      <c r="H51" s="41"/>
      <c r="I51" s="41"/>
      <c r="J51" s="41"/>
      <c r="K51" s="41"/>
      <c r="L51" s="41"/>
      <c r="M51" s="41"/>
      <c r="N51" s="41"/>
      <c r="O51" s="43"/>
      <c r="P51" s="18"/>
      <c r="Q51" s="18"/>
    </row>
    <row r="52" spans="1:17">
      <c r="A52" s="19"/>
      <c r="B52" s="41"/>
      <c r="C52" s="41"/>
      <c r="D52" s="46"/>
      <c r="E52" s="47"/>
      <c r="F52" s="47"/>
      <c r="G52" s="46"/>
      <c r="H52" s="41"/>
      <c r="I52" s="41"/>
      <c r="J52" s="41"/>
      <c r="K52" s="41"/>
      <c r="L52" s="41"/>
      <c r="M52" s="41"/>
      <c r="N52" s="41"/>
      <c r="O52" s="43"/>
      <c r="P52" s="18"/>
      <c r="Q52" s="18"/>
    </row>
    <row r="53" spans="1:17" ht="16.5" customHeight="1">
      <c r="A53" s="19"/>
      <c r="B53" s="41"/>
      <c r="C53" s="41"/>
      <c r="D53" s="46"/>
      <c r="E53" s="47"/>
      <c r="F53" s="47"/>
      <c r="G53" s="46"/>
      <c r="H53" s="41"/>
      <c r="I53" s="41"/>
      <c r="J53" s="41"/>
      <c r="K53" s="41"/>
      <c r="L53" s="41"/>
      <c r="M53" s="41"/>
      <c r="N53" s="41"/>
      <c r="O53" s="43"/>
      <c r="P53" s="18"/>
      <c r="Q53" s="18"/>
    </row>
    <row r="54" spans="1:17">
      <c r="A54" s="19"/>
      <c r="B54" s="41"/>
      <c r="C54" s="41"/>
      <c r="D54" s="46"/>
      <c r="E54" s="46"/>
      <c r="F54" s="46"/>
      <c r="G54" s="46"/>
      <c r="H54" s="41"/>
      <c r="I54" s="41"/>
      <c r="J54" s="41"/>
      <c r="K54" s="41"/>
      <c r="L54" s="41"/>
      <c r="M54" s="41"/>
      <c r="N54" s="41"/>
      <c r="O54" s="43"/>
      <c r="P54" s="18"/>
      <c r="Q54" s="18"/>
    </row>
    <row r="55" spans="1:17">
      <c r="A55" s="19"/>
      <c r="B55" s="41"/>
      <c r="C55" s="41"/>
      <c r="D55" s="41"/>
      <c r="E55" s="41"/>
      <c r="F55" s="137" t="str">
        <f>IF(F51=1,"1 machine, No adjustement to box 4.","")</f>
        <v>1 machine, No adjustement to box 4.</v>
      </c>
      <c r="G55" s="138"/>
      <c r="H55" s="41"/>
      <c r="I55" s="137" t="str">
        <f>IF(F51=2,"2 machines, Subtract 3 dB(A) from the value in box 4.","")</f>
        <v/>
      </c>
      <c r="J55" s="138"/>
      <c r="K55" s="41"/>
      <c r="L55" s="137" t="str">
        <f>IF(F51=3,"More than 2 machines, Subtract 5 dB(A) from the value in box 4.","")</f>
        <v/>
      </c>
      <c r="M55" s="138"/>
      <c r="N55" s="41"/>
      <c r="O55" s="43"/>
      <c r="P55" s="18"/>
      <c r="Q55" s="18"/>
    </row>
    <row r="56" spans="1:17" ht="12.75" customHeight="1">
      <c r="A56" s="19"/>
      <c r="B56" s="41"/>
      <c r="C56" s="41"/>
      <c r="D56" s="41"/>
      <c r="E56" s="41"/>
      <c r="F56" s="139"/>
      <c r="G56" s="140"/>
      <c r="H56" s="41"/>
      <c r="I56" s="139"/>
      <c r="J56" s="140"/>
      <c r="K56" s="41"/>
      <c r="L56" s="139"/>
      <c r="M56" s="140"/>
      <c r="N56" s="41"/>
      <c r="O56" s="43"/>
      <c r="P56" s="18"/>
      <c r="Q56" s="18"/>
    </row>
    <row r="57" spans="1:17">
      <c r="A57" s="19"/>
      <c r="B57" s="41"/>
      <c r="C57" s="41"/>
      <c r="D57" s="41"/>
      <c r="E57" s="41"/>
      <c r="F57" s="141"/>
      <c r="G57" s="142"/>
      <c r="H57" s="41"/>
      <c r="I57" s="141"/>
      <c r="J57" s="142"/>
      <c r="K57" s="41"/>
      <c r="L57" s="141"/>
      <c r="M57" s="142"/>
      <c r="N57" s="41"/>
      <c r="O57" s="43"/>
      <c r="P57" s="18"/>
      <c r="Q57" s="18"/>
    </row>
    <row r="58" spans="1:17">
      <c r="A58" s="19"/>
      <c r="B58" s="41"/>
      <c r="C58" s="41"/>
      <c r="D58" s="41"/>
      <c r="E58" s="41"/>
      <c r="F58" s="46"/>
      <c r="G58" s="46"/>
      <c r="H58" s="41"/>
      <c r="I58" s="41"/>
      <c r="J58" s="41"/>
      <c r="K58" s="41"/>
      <c r="L58" s="41"/>
      <c r="M58" s="41"/>
      <c r="N58" s="41"/>
      <c r="O58" s="43"/>
      <c r="P58" s="18"/>
      <c r="Q58" s="18"/>
    </row>
    <row r="59" spans="1:17">
      <c r="A59" s="1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3"/>
      <c r="P59" s="18"/>
      <c r="Q59" s="18"/>
    </row>
    <row r="60" spans="1:17">
      <c r="A60" s="19"/>
      <c r="B60" s="41"/>
      <c r="C60" s="41"/>
      <c r="D60" s="41"/>
      <c r="E60" s="41"/>
      <c r="F60" s="41"/>
      <c r="G60" s="41"/>
      <c r="H60" s="45" t="s">
        <v>29</v>
      </c>
      <c r="I60" s="41"/>
      <c r="J60" s="41"/>
      <c r="K60" s="44" t="s">
        <v>23</v>
      </c>
      <c r="L60" s="41"/>
      <c r="M60" s="41"/>
      <c r="N60" s="41"/>
      <c r="O60" s="43"/>
      <c r="P60" s="18"/>
      <c r="Q60" s="18"/>
    </row>
    <row r="61" spans="1:17" ht="12.75" customHeight="1">
      <c r="A61" s="18"/>
      <c r="B61" s="41"/>
      <c r="C61" s="41"/>
      <c r="D61" s="41"/>
      <c r="E61" s="41"/>
      <c r="F61" s="41"/>
      <c r="G61" s="41"/>
      <c r="H61" s="41"/>
      <c r="I61" s="143">
        <f>IF(F51=1,E40,IF(F51=2,E40-3,IF(F51=3,E40-5)))</f>
        <v>102</v>
      </c>
      <c r="J61" s="152" t="s">
        <v>0</v>
      </c>
      <c r="K61" s="41"/>
      <c r="L61" s="41"/>
      <c r="M61" s="41"/>
      <c r="N61" s="41"/>
      <c r="O61" s="43"/>
      <c r="P61" s="18"/>
      <c r="Q61" s="18"/>
    </row>
    <row r="62" spans="1:17">
      <c r="A62" s="18"/>
      <c r="B62" s="41"/>
      <c r="C62" s="41"/>
      <c r="D62" s="41"/>
      <c r="E62" s="41"/>
      <c r="F62" s="41"/>
      <c r="G62" s="41"/>
      <c r="H62" s="41"/>
      <c r="I62" s="151"/>
      <c r="J62" s="153"/>
      <c r="K62" s="41"/>
      <c r="L62" s="41"/>
      <c r="M62" s="41"/>
      <c r="N62" s="41"/>
      <c r="O62" s="43"/>
      <c r="P62" s="18"/>
      <c r="Q62" s="18"/>
    </row>
    <row r="63" spans="1:17" ht="12.75" customHeight="1">
      <c r="A63" s="18"/>
      <c r="B63" s="41"/>
      <c r="C63" s="41"/>
      <c r="D63" s="41"/>
      <c r="E63" s="41"/>
      <c r="F63" s="41"/>
      <c r="G63" s="41"/>
      <c r="H63" s="137" t="s">
        <v>120</v>
      </c>
      <c r="I63" s="149"/>
      <c r="J63" s="149"/>
      <c r="K63" s="138"/>
      <c r="L63" s="41"/>
      <c r="M63" s="41"/>
      <c r="N63" s="41"/>
      <c r="O63" s="43"/>
      <c r="P63" s="18"/>
      <c r="Q63" s="18"/>
    </row>
    <row r="64" spans="1:17">
      <c r="A64" s="19"/>
      <c r="B64" s="41"/>
      <c r="C64" s="41"/>
      <c r="D64" s="41"/>
      <c r="E64" s="41"/>
      <c r="F64" s="41"/>
      <c r="G64" s="41"/>
      <c r="H64" s="141"/>
      <c r="I64" s="150"/>
      <c r="J64" s="150"/>
      <c r="K64" s="142"/>
      <c r="L64" s="41"/>
      <c r="M64" s="41"/>
      <c r="N64" s="41"/>
      <c r="O64" s="43"/>
      <c r="P64" s="18"/>
      <c r="Q64" s="18"/>
    </row>
    <row r="65" spans="1:17">
      <c r="A65" s="35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3"/>
      <c r="P65" s="18"/>
      <c r="Q65" s="18"/>
    </row>
    <row r="66" spans="1:17" ht="12.75" customHeight="1">
      <c r="A66" s="35"/>
      <c r="B66" s="41"/>
      <c r="C66" s="41"/>
      <c r="D66" s="41"/>
      <c r="E66" s="41"/>
      <c r="F66" s="41"/>
      <c r="G66" s="47"/>
      <c r="H66" s="41"/>
      <c r="I66" s="41"/>
      <c r="J66" s="41"/>
      <c r="K66" s="41"/>
      <c r="L66" s="41"/>
      <c r="M66" s="41"/>
      <c r="N66" s="41"/>
      <c r="O66" s="43"/>
      <c r="P66" s="18"/>
      <c r="Q66" s="18"/>
    </row>
    <row r="67" spans="1:17">
      <c r="A67" s="19"/>
      <c r="B67" s="41"/>
      <c r="C67" s="41"/>
      <c r="D67" s="41"/>
      <c r="E67" s="41"/>
      <c r="F67" s="41"/>
      <c r="G67" s="47"/>
      <c r="H67" s="44" t="s">
        <v>30</v>
      </c>
      <c r="I67" s="41"/>
      <c r="J67" s="41"/>
      <c r="K67" s="41"/>
      <c r="L67" s="41"/>
      <c r="M67" s="41"/>
      <c r="N67" s="41"/>
      <c r="O67" s="43"/>
      <c r="P67" s="18"/>
      <c r="Q67" s="18"/>
    </row>
    <row r="68" spans="1:17" ht="12.75" customHeight="1">
      <c r="A68" s="19"/>
      <c r="B68" s="41"/>
      <c r="C68" s="41"/>
      <c r="D68" s="41"/>
      <c r="E68" s="41"/>
      <c r="F68" s="41"/>
      <c r="G68" s="41"/>
      <c r="H68" s="137" t="s">
        <v>24</v>
      </c>
      <c r="I68" s="149"/>
      <c r="J68" s="149"/>
      <c r="K68" s="138"/>
      <c r="L68" s="41"/>
      <c r="M68" s="41"/>
      <c r="N68" s="41"/>
      <c r="O68" s="43"/>
      <c r="P68" s="18"/>
      <c r="Q68" s="18"/>
    </row>
    <row r="69" spans="1:17">
      <c r="A69" s="19"/>
      <c r="B69" s="41"/>
      <c r="C69" s="41"/>
      <c r="D69" s="41"/>
      <c r="E69" s="41"/>
      <c r="F69" s="41"/>
      <c r="G69" s="41"/>
      <c r="H69" s="141"/>
      <c r="I69" s="150"/>
      <c r="J69" s="150"/>
      <c r="K69" s="142"/>
      <c r="L69" s="41"/>
      <c r="M69" s="41"/>
      <c r="N69" s="41"/>
      <c r="O69" s="43"/>
      <c r="P69" s="18"/>
      <c r="Q69" s="18"/>
    </row>
    <row r="70" spans="1:17">
      <c r="A70" s="19"/>
      <c r="B70" s="41"/>
      <c r="C70" s="41"/>
      <c r="D70" s="45"/>
      <c r="E70" s="41"/>
      <c r="F70" s="41"/>
      <c r="G70" s="44"/>
      <c r="H70" s="41"/>
      <c r="I70" s="41"/>
      <c r="J70" s="41"/>
      <c r="K70" s="41"/>
      <c r="L70" s="41"/>
      <c r="M70" s="41"/>
      <c r="N70" s="41"/>
      <c r="O70" s="43"/>
      <c r="P70" s="18"/>
      <c r="Q70" s="18"/>
    </row>
    <row r="71" spans="1:17">
      <c r="A71" s="1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3"/>
      <c r="P71" s="18"/>
      <c r="Q71" s="18"/>
    </row>
    <row r="72" spans="1:17" ht="12.75" customHeight="1">
      <c r="A72" s="19"/>
      <c r="B72" s="41"/>
      <c r="C72" s="41"/>
      <c r="D72" s="41"/>
      <c r="E72" s="41"/>
      <c r="F72" s="41"/>
      <c r="G72" s="41"/>
      <c r="H72" s="52" t="s">
        <v>31</v>
      </c>
      <c r="I72" s="46"/>
      <c r="J72" s="46"/>
      <c r="K72" s="53" t="s">
        <v>25</v>
      </c>
      <c r="L72" s="41"/>
      <c r="M72" s="41"/>
      <c r="N72" s="41"/>
      <c r="O72" s="43"/>
      <c r="P72" s="18"/>
      <c r="Q72" s="18"/>
    </row>
    <row r="73" spans="1:17">
      <c r="A73" s="19"/>
      <c r="B73" s="41"/>
      <c r="C73" s="41"/>
      <c r="D73" s="41"/>
      <c r="E73" s="41"/>
      <c r="F73" s="41"/>
      <c r="G73" s="41"/>
      <c r="H73" s="46"/>
      <c r="I73" s="143">
        <f>I61-2</f>
        <v>100</v>
      </c>
      <c r="J73" s="152" t="s">
        <v>0</v>
      </c>
      <c r="K73" s="46"/>
      <c r="L73" s="41"/>
      <c r="M73" s="41"/>
      <c r="N73" s="41"/>
      <c r="O73" s="43"/>
      <c r="P73" s="18"/>
      <c r="Q73" s="18"/>
    </row>
    <row r="74" spans="1:17">
      <c r="A74" s="19"/>
      <c r="B74" s="41"/>
      <c r="C74" s="41"/>
      <c r="D74" s="41"/>
      <c r="E74" s="41"/>
      <c r="F74" s="41"/>
      <c r="G74" s="41"/>
      <c r="H74" s="46"/>
      <c r="I74" s="151"/>
      <c r="J74" s="153"/>
      <c r="K74" s="46"/>
      <c r="L74" s="41"/>
      <c r="M74" s="41"/>
      <c r="N74" s="41"/>
      <c r="O74" s="43"/>
      <c r="P74" s="18"/>
      <c r="Q74" s="18"/>
    </row>
    <row r="75" spans="1:17" ht="12.75" customHeight="1">
      <c r="A75" s="19"/>
      <c r="B75" s="41"/>
      <c r="C75" s="41"/>
      <c r="D75" s="41"/>
      <c r="E75" s="41"/>
      <c r="F75" s="41"/>
      <c r="G75" s="41"/>
      <c r="H75" s="137" t="s">
        <v>121</v>
      </c>
      <c r="I75" s="149"/>
      <c r="J75" s="149"/>
      <c r="K75" s="138"/>
      <c r="L75" s="41"/>
      <c r="M75" s="41"/>
      <c r="N75" s="41"/>
      <c r="O75" s="43"/>
      <c r="P75" s="18"/>
      <c r="Q75" s="18"/>
    </row>
    <row r="76" spans="1:17">
      <c r="A76" s="19"/>
      <c r="B76" s="41"/>
      <c r="C76" s="41"/>
      <c r="D76" s="41"/>
      <c r="E76" s="41"/>
      <c r="F76" s="41"/>
      <c r="G76" s="41"/>
      <c r="H76" s="139"/>
      <c r="I76" s="155"/>
      <c r="J76" s="155"/>
      <c r="K76" s="140"/>
      <c r="L76" s="41"/>
      <c r="M76" s="41"/>
      <c r="N76" s="41"/>
      <c r="O76" s="43"/>
      <c r="P76" s="18"/>
      <c r="Q76" s="18"/>
    </row>
    <row r="77" spans="1:17">
      <c r="A77" s="19"/>
      <c r="B77" s="41"/>
      <c r="C77" s="41"/>
      <c r="D77" s="41"/>
      <c r="E77" s="41"/>
      <c r="F77" s="41"/>
      <c r="G77" s="41"/>
      <c r="H77" s="141"/>
      <c r="I77" s="150"/>
      <c r="J77" s="150"/>
      <c r="K77" s="142"/>
      <c r="L77" s="41"/>
      <c r="M77" s="41"/>
      <c r="N77" s="41"/>
      <c r="O77" s="43"/>
      <c r="P77" s="18"/>
      <c r="Q77" s="18"/>
    </row>
    <row r="78" spans="1:17">
      <c r="A78" s="1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3"/>
      <c r="P78" s="18"/>
      <c r="Q78" s="18"/>
    </row>
    <row r="79" spans="1:17">
      <c r="A79" s="19"/>
      <c r="B79" s="41"/>
      <c r="C79" s="41"/>
      <c r="D79" s="41"/>
      <c r="E79" s="41"/>
      <c r="F79" s="41"/>
      <c r="G79" s="41"/>
      <c r="H79" s="41"/>
      <c r="I79" s="41"/>
      <c r="J79" s="146" t="s">
        <v>18</v>
      </c>
      <c r="K79" s="146"/>
      <c r="L79" s="146"/>
      <c r="M79" s="146"/>
      <c r="N79" s="41"/>
      <c r="O79" s="43"/>
      <c r="P79" s="18"/>
      <c r="Q79" s="18"/>
    </row>
    <row r="80" spans="1:17" ht="12.75" customHeight="1">
      <c r="A80" s="19"/>
      <c r="B80" s="41"/>
      <c r="C80" s="41"/>
      <c r="D80" s="41"/>
      <c r="E80" s="41"/>
      <c r="F80" s="41"/>
      <c r="G80" s="41"/>
      <c r="H80" s="41"/>
      <c r="I80" s="41"/>
      <c r="J80" s="154" t="s">
        <v>19</v>
      </c>
      <c r="K80" s="154"/>
      <c r="L80" s="154" t="s">
        <v>20</v>
      </c>
      <c r="M80" s="154"/>
      <c r="N80" s="41"/>
      <c r="O80" s="43"/>
      <c r="P80" s="18"/>
      <c r="Q80" s="18"/>
    </row>
    <row r="81" spans="1:17" ht="12.75" customHeight="1">
      <c r="A81" s="19"/>
      <c r="B81" s="41"/>
      <c r="C81" s="41"/>
      <c r="D81" s="41"/>
      <c r="E81" s="41"/>
      <c r="F81" s="41"/>
      <c r="G81" s="41"/>
      <c r="H81" s="41"/>
      <c r="I81" s="41"/>
      <c r="J81" s="154"/>
      <c r="K81" s="154"/>
      <c r="L81" s="154"/>
      <c r="M81" s="154"/>
      <c r="N81" s="41"/>
      <c r="O81" s="43"/>
      <c r="P81" s="18"/>
      <c r="Q81" s="18"/>
    </row>
    <row r="82" spans="1:17" ht="12.75" customHeight="1">
      <c r="A82" s="19"/>
      <c r="B82" s="41"/>
      <c r="C82" s="41"/>
      <c r="D82" s="41"/>
      <c r="E82" s="41"/>
      <c r="F82" s="41"/>
      <c r="G82" s="41"/>
      <c r="H82" s="41"/>
      <c r="I82" s="41"/>
      <c r="J82" s="147" t="s">
        <v>9</v>
      </c>
      <c r="K82" s="147"/>
      <c r="L82" s="146" t="s">
        <v>15</v>
      </c>
      <c r="M82" s="146"/>
      <c r="N82" s="41"/>
      <c r="O82" s="43"/>
      <c r="P82" s="18"/>
      <c r="Q82" s="18"/>
    </row>
    <row r="83" spans="1:17">
      <c r="A83" s="19"/>
      <c r="B83" s="41"/>
      <c r="C83" s="41"/>
      <c r="D83" s="41"/>
      <c r="E83" s="41"/>
      <c r="F83" s="41"/>
      <c r="G83" s="41"/>
      <c r="H83" s="41"/>
      <c r="I83" s="41"/>
      <c r="J83" s="147" t="s">
        <v>10</v>
      </c>
      <c r="K83" s="147"/>
      <c r="L83" s="146" t="s">
        <v>14</v>
      </c>
      <c r="M83" s="146"/>
      <c r="N83" s="41"/>
      <c r="O83" s="43"/>
      <c r="P83" s="18"/>
      <c r="Q83" s="18"/>
    </row>
    <row r="84" spans="1:17">
      <c r="A84" s="19"/>
      <c r="B84" s="41"/>
      <c r="C84" s="41"/>
      <c r="D84" s="41"/>
      <c r="E84" s="41"/>
      <c r="F84" s="41"/>
      <c r="G84" s="41"/>
      <c r="H84" s="41"/>
      <c r="I84" s="41"/>
      <c r="J84" s="147" t="s">
        <v>11</v>
      </c>
      <c r="K84" s="147"/>
      <c r="L84" s="146" t="s">
        <v>13</v>
      </c>
      <c r="M84" s="146"/>
      <c r="N84" s="41"/>
      <c r="O84" s="43"/>
      <c r="P84" s="18"/>
      <c r="Q84" s="18"/>
    </row>
    <row r="85" spans="1:17">
      <c r="A85" s="19"/>
      <c r="B85" s="41"/>
      <c r="C85" s="41"/>
      <c r="D85" s="41"/>
      <c r="E85" s="41"/>
      <c r="F85" s="41"/>
      <c r="G85" s="41"/>
      <c r="H85" s="41"/>
      <c r="I85" s="41"/>
      <c r="J85" s="147" t="s">
        <v>12</v>
      </c>
      <c r="K85" s="147"/>
      <c r="L85" s="146" t="s">
        <v>12</v>
      </c>
      <c r="M85" s="146"/>
      <c r="N85" s="41"/>
      <c r="O85" s="43"/>
      <c r="P85" s="18"/>
      <c r="Q85" s="18"/>
    </row>
    <row r="86" spans="1:17">
      <c r="A86" s="19"/>
      <c r="B86" s="41"/>
      <c r="C86" s="41"/>
      <c r="D86" s="41"/>
      <c r="E86" s="41"/>
      <c r="F86" s="41"/>
      <c r="G86" s="41"/>
      <c r="H86" s="41"/>
      <c r="I86" s="41"/>
      <c r="J86" s="147" t="s">
        <v>13</v>
      </c>
      <c r="K86" s="147"/>
      <c r="L86" s="146" t="s">
        <v>16</v>
      </c>
      <c r="M86" s="146"/>
      <c r="N86" s="41"/>
      <c r="O86" s="43"/>
      <c r="P86" s="18"/>
      <c r="Q86" s="18"/>
    </row>
    <row r="87" spans="1:17">
      <c r="A87" s="19"/>
      <c r="B87" s="41"/>
      <c r="C87" s="41"/>
      <c r="D87" s="41"/>
      <c r="E87" s="41"/>
      <c r="F87" s="41"/>
      <c r="G87" s="41"/>
      <c r="H87" s="41"/>
      <c r="I87" s="41"/>
      <c r="J87" s="147" t="s">
        <v>14</v>
      </c>
      <c r="K87" s="147"/>
      <c r="L87" s="146" t="s">
        <v>17</v>
      </c>
      <c r="M87" s="146"/>
      <c r="N87" s="41"/>
      <c r="O87" s="43"/>
      <c r="P87" s="18"/>
      <c r="Q87" s="18"/>
    </row>
    <row r="88" spans="1:17">
      <c r="A88" s="1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3"/>
      <c r="P88" s="18"/>
      <c r="Q88" s="18"/>
    </row>
    <row r="89" spans="1:17" hidden="1">
      <c r="A89" s="1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3"/>
      <c r="P89" s="18"/>
      <c r="Q89" s="18"/>
    </row>
    <row r="90" spans="1:17" hidden="1">
      <c r="A90" s="1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3"/>
      <c r="P90" s="18"/>
      <c r="Q90" s="18"/>
    </row>
    <row r="91" spans="1:17" hidden="1">
      <c r="A91" s="1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3"/>
      <c r="P91" s="18"/>
      <c r="Q91" s="18"/>
    </row>
    <row r="92" spans="1:17" hidden="1">
      <c r="A92" s="1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3"/>
      <c r="P92" s="18"/>
      <c r="Q92" s="18"/>
    </row>
    <row r="93" spans="1:17" hidden="1">
      <c r="A93" s="1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3"/>
      <c r="P93" s="18"/>
      <c r="Q93" s="18"/>
    </row>
    <row r="94" spans="1:17" hidden="1">
      <c r="A94" s="1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3"/>
      <c r="P94" s="18"/>
      <c r="Q94" s="18"/>
    </row>
    <row r="95" spans="1:17" hidden="1">
      <c r="A95" s="1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3"/>
      <c r="P95" s="18"/>
      <c r="Q95" s="18"/>
    </row>
    <row r="96" spans="1:17" hidden="1">
      <c r="A96" s="1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3"/>
      <c r="P96" s="18"/>
      <c r="Q96" s="18"/>
    </row>
    <row r="97" spans="1:17" hidden="1">
      <c r="A97" s="1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3"/>
      <c r="P97" s="18"/>
      <c r="Q97" s="18"/>
    </row>
    <row r="98" spans="1:17" hidden="1">
      <c r="A98" s="1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3"/>
      <c r="P98" s="18"/>
      <c r="Q98" s="18"/>
    </row>
    <row r="99" spans="1:17" hidden="1">
      <c r="A99" s="1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3"/>
      <c r="P99" s="18"/>
      <c r="Q99" s="18"/>
    </row>
    <row r="100" spans="1:17" hidden="1">
      <c r="A100" s="1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3"/>
      <c r="P100" s="18"/>
      <c r="Q100" s="18"/>
    </row>
    <row r="101" spans="1:17" hidden="1">
      <c r="A101" s="1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3"/>
      <c r="P101" s="18"/>
      <c r="Q101" s="18"/>
    </row>
    <row r="102" spans="1:17" hidden="1">
      <c r="A102" s="1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3"/>
      <c r="P102" s="18"/>
      <c r="Q102" s="18"/>
    </row>
    <row r="103" spans="1:17" hidden="1">
      <c r="A103" s="1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3"/>
      <c r="P103" s="18"/>
      <c r="Q103" s="18"/>
    </row>
    <row r="104" spans="1:17" hidden="1">
      <c r="A104" s="1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3"/>
      <c r="P104" s="18"/>
      <c r="Q104" s="18"/>
    </row>
    <row r="105" spans="1:17" hidden="1">
      <c r="A105" s="1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3"/>
      <c r="P105" s="18"/>
      <c r="Q105" s="18"/>
    </row>
    <row r="106" spans="1:17" hidden="1">
      <c r="A106" s="1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3"/>
      <c r="P106" s="18"/>
      <c r="Q106" s="18"/>
    </row>
    <row r="107" spans="1:17" hidden="1">
      <c r="A107" s="1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3"/>
      <c r="P107" s="18"/>
      <c r="Q107" s="18"/>
    </row>
    <row r="108" spans="1:17" hidden="1">
      <c r="A108" s="1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3"/>
      <c r="P108" s="18"/>
      <c r="Q108" s="18"/>
    </row>
    <row r="109" spans="1:17" hidden="1">
      <c r="A109" s="1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3"/>
      <c r="P109" s="18"/>
      <c r="Q109" s="18"/>
    </row>
    <row r="110" spans="1:17" hidden="1">
      <c r="A110" s="1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3"/>
      <c r="P110" s="18"/>
      <c r="Q110" s="18"/>
    </row>
    <row r="111" spans="1:17" hidden="1">
      <c r="A111" s="1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3"/>
      <c r="P111" s="18"/>
      <c r="Q111" s="18"/>
    </row>
    <row r="112" spans="1:17" hidden="1">
      <c r="A112" s="1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3"/>
      <c r="P112" s="18"/>
      <c r="Q112" s="18"/>
    </row>
    <row r="113" spans="1:17" hidden="1">
      <c r="A113" s="1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3"/>
      <c r="P113" s="18"/>
      <c r="Q113" s="18"/>
    </row>
    <row r="114" spans="1:17" hidden="1">
      <c r="A114" s="1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3"/>
      <c r="P114" s="18"/>
      <c r="Q114" s="18"/>
    </row>
    <row r="115" spans="1:17" hidden="1">
      <c r="A115" s="1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3"/>
      <c r="P115" s="18"/>
      <c r="Q115" s="18"/>
    </row>
    <row r="116" spans="1:17" hidden="1">
      <c r="A116" s="1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3"/>
      <c r="P116" s="18"/>
      <c r="Q116" s="18"/>
    </row>
    <row r="117" spans="1:17" hidden="1">
      <c r="A117" s="1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3"/>
      <c r="P117" s="18"/>
      <c r="Q117" s="18"/>
    </row>
    <row r="118" spans="1:17" hidden="1">
      <c r="A118" s="1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3"/>
      <c r="P118" s="18"/>
      <c r="Q118" s="18"/>
    </row>
    <row r="119" spans="1:17" hidden="1">
      <c r="A119" s="1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3"/>
      <c r="P119" s="18"/>
      <c r="Q119" s="18"/>
    </row>
    <row r="120" spans="1:17" hidden="1">
      <c r="A120" s="1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3"/>
      <c r="P120" s="18"/>
      <c r="Q120" s="18"/>
    </row>
    <row r="121" spans="1:17" hidden="1">
      <c r="A121" s="1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3"/>
      <c r="P121" s="18"/>
      <c r="Q121" s="18"/>
    </row>
    <row r="122" spans="1:17" hidden="1">
      <c r="A122" s="1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3"/>
      <c r="P122" s="18"/>
      <c r="Q122" s="18"/>
    </row>
    <row r="123" spans="1:17" hidden="1">
      <c r="A123" s="1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3"/>
      <c r="P123" s="18"/>
      <c r="Q123" s="18"/>
    </row>
    <row r="124" spans="1:17" hidden="1">
      <c r="A124" s="1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3"/>
      <c r="P124" s="18"/>
      <c r="Q124" s="18"/>
    </row>
    <row r="125" spans="1:17" hidden="1">
      <c r="A125" s="1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3"/>
      <c r="P125" s="18"/>
      <c r="Q125" s="18"/>
    </row>
    <row r="126" spans="1:17" hidden="1">
      <c r="A126" s="1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3"/>
      <c r="P126" s="18"/>
      <c r="Q126" s="18"/>
    </row>
    <row r="127" spans="1:17" hidden="1">
      <c r="A127" s="1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3"/>
      <c r="P127" s="18"/>
      <c r="Q127" s="18"/>
    </row>
    <row r="128" spans="1:17" hidden="1">
      <c r="A128" s="1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3"/>
      <c r="P128" s="18"/>
      <c r="Q128" s="18"/>
    </row>
    <row r="129" spans="1:17" hidden="1">
      <c r="A129" s="1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3"/>
      <c r="P129" s="18"/>
      <c r="Q129" s="18"/>
    </row>
    <row r="130" spans="1:17" hidden="1">
      <c r="A130" s="1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3"/>
      <c r="P130" s="18"/>
      <c r="Q130" s="18"/>
    </row>
    <row r="131" spans="1:17" hidden="1">
      <c r="A131" s="1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3"/>
      <c r="P131" s="18"/>
      <c r="Q131" s="18"/>
    </row>
    <row r="132" spans="1:17" hidden="1">
      <c r="A132" s="1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3"/>
      <c r="P132" s="18"/>
      <c r="Q132" s="18"/>
    </row>
    <row r="133" spans="1:17" hidden="1">
      <c r="A133" s="1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3"/>
      <c r="P133" s="18"/>
      <c r="Q133" s="18"/>
    </row>
    <row r="134" spans="1:17" hidden="1">
      <c r="A134" s="1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3"/>
      <c r="P134" s="18"/>
      <c r="Q134" s="18"/>
    </row>
    <row r="135" spans="1:17">
      <c r="A135" s="1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54"/>
      <c r="P135" s="18"/>
      <c r="Q135" s="18"/>
    </row>
    <row r="136" spans="1:17"/>
  </sheetData>
  <mergeCells count="52">
    <mergeCell ref="P2:Q2"/>
    <mergeCell ref="A1:Q1"/>
    <mergeCell ref="H75:K77"/>
    <mergeCell ref="D42:G44"/>
    <mergeCell ref="F2:M2"/>
    <mergeCell ref="A2:B2"/>
    <mergeCell ref="L4:N6"/>
    <mergeCell ref="I16:N18"/>
    <mergeCell ref="D33:E35"/>
    <mergeCell ref="D5:D6"/>
    <mergeCell ref="J5:J6"/>
    <mergeCell ref="E5:E6"/>
    <mergeCell ref="K5:K6"/>
    <mergeCell ref="D10:E12"/>
    <mergeCell ref="J10:K12"/>
    <mergeCell ref="M22:M23"/>
    <mergeCell ref="J80:K81"/>
    <mergeCell ref="L84:M84"/>
    <mergeCell ref="L86:M86"/>
    <mergeCell ref="L87:M87"/>
    <mergeCell ref="J84:K84"/>
    <mergeCell ref="J85:K85"/>
    <mergeCell ref="J86:K86"/>
    <mergeCell ref="J87:K87"/>
    <mergeCell ref="L85:M85"/>
    <mergeCell ref="J79:M79"/>
    <mergeCell ref="J82:K82"/>
    <mergeCell ref="J83:K83"/>
    <mergeCell ref="D50:G50"/>
    <mergeCell ref="H63:K64"/>
    <mergeCell ref="H68:K69"/>
    <mergeCell ref="I61:I62"/>
    <mergeCell ref="J61:J62"/>
    <mergeCell ref="I73:I74"/>
    <mergeCell ref="J73:J74"/>
    <mergeCell ref="L55:M57"/>
    <mergeCell ref="F55:G57"/>
    <mergeCell ref="I55:J57"/>
    <mergeCell ref="L82:M82"/>
    <mergeCell ref="L83:M83"/>
    <mergeCell ref="L80:M81"/>
    <mergeCell ref="J22:K23"/>
    <mergeCell ref="L22:L23"/>
    <mergeCell ref="L33:M35"/>
    <mergeCell ref="B4:C6"/>
    <mergeCell ref="G33:H33"/>
    <mergeCell ref="I33:J35"/>
    <mergeCell ref="D47:G49"/>
    <mergeCell ref="F51:G51"/>
    <mergeCell ref="E40:E41"/>
    <mergeCell ref="F40:F41"/>
    <mergeCell ref="L27:M29"/>
  </mergeCells>
  <phoneticPr fontId="2" type="noConversion"/>
  <hyperlinks>
    <hyperlink ref="F2:M2" location="'Flow Chart 3'!A1" tooltip="Click" display="FLOW CHART 3: ESTIMATING THE AMOUNT OF NOISE A GIVEN MACHINE WILL INTRODUCE INTO THE WORKING PLACE"/>
    <hyperlink ref="A2:B2" location="Menu!A1" tooltip="Click" display="&lt; MENU &gt;"/>
    <hyperlink ref="P2:Q2" location="Menu!A1" tooltip="Click" display="&lt; MENU &gt;"/>
  </hyperlinks>
  <pageMargins left="0.19685039370078741" right="0.19685039370078741" top="0.19685039370078741" bottom="0.19685039370078741" header="0.51181102362204722" footer="0.51181102362204722"/>
  <pageSetup paperSize="8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X108"/>
  <sheetViews>
    <sheetView showGridLines="0" showRowColHeaders="0" workbookViewId="0">
      <selection activeCell="F2" sqref="F2:L2"/>
    </sheetView>
  </sheetViews>
  <sheetFormatPr defaultColWidth="0" defaultRowHeight="12.75" zeroHeight="1"/>
  <cols>
    <col min="1" max="1" width="6.7109375" style="56" customWidth="1"/>
    <col min="2" max="16" width="8.85546875" style="56" customWidth="1"/>
    <col min="17" max="17" width="6.7109375" style="56" customWidth="1"/>
    <col min="18" max="24" width="8.7109375" hidden="1" customWidth="1"/>
    <col min="25" max="16384" width="8.85546875" hidden="1"/>
  </cols>
  <sheetData>
    <row r="1" spans="1:17" ht="21" customHeight="1">
      <c r="A1" s="192" t="s">
        <v>55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7" s="56" customFormat="1" ht="30" customHeight="1">
      <c r="A2" s="87" t="s">
        <v>113</v>
      </c>
      <c r="B2" s="87"/>
      <c r="C2" s="84"/>
      <c r="D2" s="84"/>
      <c r="E2" s="84"/>
      <c r="F2" s="121" t="s">
        <v>122</v>
      </c>
      <c r="G2" s="121"/>
      <c r="H2" s="121"/>
      <c r="I2" s="121"/>
      <c r="J2" s="121"/>
      <c r="K2" s="121"/>
      <c r="L2" s="121"/>
      <c r="M2" s="84"/>
      <c r="N2" s="84"/>
      <c r="O2" s="84"/>
      <c r="P2" s="87" t="s">
        <v>113</v>
      </c>
      <c r="Q2" s="87"/>
    </row>
    <row r="3" spans="1:17">
      <c r="A3" s="15"/>
      <c r="B3" s="15"/>
      <c r="C3" s="15"/>
      <c r="D3" s="15"/>
      <c r="E3" s="15"/>
      <c r="F3" s="15"/>
      <c r="G3" s="36" t="s">
        <v>1</v>
      </c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>
      <c r="A4" s="15"/>
      <c r="B4" s="15"/>
      <c r="C4" s="15"/>
      <c r="D4" s="36"/>
      <c r="E4" s="193" t="s">
        <v>39</v>
      </c>
      <c r="F4" s="193"/>
      <c r="G4" s="143">
        <v>107</v>
      </c>
      <c r="H4" s="158"/>
      <c r="I4" s="160" t="s">
        <v>0</v>
      </c>
      <c r="J4" s="57" t="s">
        <v>42</v>
      </c>
      <c r="K4" s="15"/>
      <c r="L4" s="15"/>
      <c r="M4" s="15"/>
      <c r="N4" s="15"/>
      <c r="O4" s="15"/>
      <c r="P4" s="15"/>
      <c r="Q4" s="15"/>
    </row>
    <row r="5" spans="1:17">
      <c r="A5" s="15"/>
      <c r="B5" s="15"/>
      <c r="C5" s="15"/>
      <c r="D5" s="15"/>
      <c r="E5" s="193"/>
      <c r="F5" s="193"/>
      <c r="G5" s="144"/>
      <c r="H5" s="159"/>
      <c r="I5" s="161"/>
      <c r="J5" s="15"/>
      <c r="K5" s="15"/>
      <c r="L5" s="15"/>
      <c r="M5" s="15"/>
      <c r="N5" s="15"/>
      <c r="O5" s="15"/>
      <c r="P5" s="15"/>
      <c r="Q5" s="15"/>
    </row>
    <row r="6" spans="1:17">
      <c r="A6" s="15"/>
      <c r="B6" s="15"/>
      <c r="C6" s="15"/>
      <c r="D6" s="15"/>
      <c r="E6" s="15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>
      <c r="A9" s="15"/>
      <c r="B9" s="15"/>
      <c r="C9" s="36"/>
      <c r="D9" s="15"/>
      <c r="E9" s="15"/>
      <c r="F9" s="36" t="s">
        <v>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2.75" customHeight="1">
      <c r="A10" s="15"/>
      <c r="B10" s="15"/>
      <c r="C10" s="15"/>
      <c r="D10" s="15"/>
      <c r="E10" s="15"/>
      <c r="F10" s="182" t="s">
        <v>40</v>
      </c>
      <c r="G10" s="182"/>
      <c r="H10" s="182"/>
      <c r="I10" s="182"/>
      <c r="J10" s="182"/>
      <c r="K10" s="15"/>
      <c r="L10" s="15"/>
      <c r="M10" s="15"/>
      <c r="N10" s="15"/>
      <c r="O10" s="15"/>
      <c r="P10" s="15"/>
      <c r="Q10" s="15"/>
    </row>
    <row r="11" spans="1:17">
      <c r="A11" s="15"/>
      <c r="B11" s="15"/>
      <c r="C11" s="15"/>
      <c r="D11" s="15"/>
      <c r="E11" s="15"/>
      <c r="F11" s="182"/>
      <c r="G11" s="182"/>
      <c r="H11" s="182"/>
      <c r="I11" s="182"/>
      <c r="J11" s="182"/>
      <c r="K11" s="15"/>
      <c r="L11" s="15"/>
      <c r="M11" s="15"/>
      <c r="N11" s="15"/>
      <c r="O11" s="15"/>
      <c r="P11" s="15"/>
      <c r="Q11" s="15"/>
    </row>
    <row r="12" spans="1:17">
      <c r="A12" s="15"/>
      <c r="B12" s="37"/>
      <c r="C12" s="37"/>
      <c r="D12" s="37"/>
      <c r="E12" s="15"/>
      <c r="F12" s="182"/>
      <c r="G12" s="182"/>
      <c r="H12" s="182"/>
      <c r="I12" s="182"/>
      <c r="J12" s="182"/>
      <c r="K12" s="15"/>
      <c r="L12" s="15"/>
      <c r="M12" s="15"/>
      <c r="N12" s="15"/>
      <c r="O12" s="15"/>
      <c r="P12" s="15"/>
      <c r="Q12" s="15"/>
    </row>
    <row r="13" spans="1:17" ht="15" customHeight="1">
      <c r="A13" s="15"/>
      <c r="B13" s="37"/>
      <c r="C13" s="37"/>
      <c r="D13" s="37"/>
      <c r="E13" s="15"/>
      <c r="F13" s="55"/>
      <c r="G13" s="55">
        <v>1</v>
      </c>
      <c r="H13" s="162" t="str">
        <f>IF(G13=1,"Sound pressure level","Sound power level")</f>
        <v>Sound pressure level</v>
      </c>
      <c r="I13" s="162"/>
      <c r="J13" s="162"/>
      <c r="K13" s="15"/>
      <c r="L13" s="36"/>
      <c r="M13" s="15"/>
      <c r="N13" s="15"/>
      <c r="O13" s="15"/>
      <c r="P13" s="15"/>
      <c r="Q13" s="15"/>
    </row>
    <row r="14" spans="1:17">
      <c r="A14" s="15"/>
      <c r="B14" s="37"/>
      <c r="C14" s="37"/>
      <c r="D14" s="3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>
      <c r="A15" s="15"/>
      <c r="B15" s="37"/>
      <c r="C15" s="37"/>
      <c r="D15" s="39" t="s">
        <v>4</v>
      </c>
      <c r="E15" s="15"/>
      <c r="F15" s="15"/>
      <c r="G15" s="15"/>
      <c r="H15" s="15"/>
      <c r="I15" s="15"/>
      <c r="J15" s="15"/>
      <c r="K15" s="15"/>
      <c r="L15" s="38" t="s">
        <v>5</v>
      </c>
      <c r="M15" s="15"/>
      <c r="N15" s="15"/>
      <c r="O15" s="15"/>
      <c r="P15" s="15"/>
      <c r="Q15" s="15"/>
    </row>
    <row r="16" spans="1:17">
      <c r="A16" s="15"/>
      <c r="B16" s="37"/>
      <c r="C16" s="37"/>
      <c r="D16" s="164" t="s">
        <v>104</v>
      </c>
      <c r="E16" s="165"/>
      <c r="F16" s="166"/>
      <c r="G16" s="15"/>
      <c r="H16" s="15"/>
      <c r="I16" s="15"/>
      <c r="J16" s="164" t="s">
        <v>105</v>
      </c>
      <c r="K16" s="165"/>
      <c r="L16" s="166"/>
      <c r="M16" s="15"/>
      <c r="N16" s="15"/>
      <c r="O16" s="15"/>
      <c r="P16" s="15"/>
      <c r="Q16" s="15"/>
    </row>
    <row r="17" spans="1: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>
      <c r="A20" s="15"/>
      <c r="B20" s="15"/>
      <c r="C20" s="15"/>
      <c r="D20" s="164" t="str">
        <f>IF(G13=1,"No adjustment","")</f>
        <v>No adjustment</v>
      </c>
      <c r="E20" s="165"/>
      <c r="F20" s="166"/>
      <c r="G20" s="15"/>
      <c r="H20" s="15"/>
      <c r="I20" s="15"/>
      <c r="J20" s="164" t="str">
        <f>IF(G13=2,"Subtract 8 dB(A)","")</f>
        <v/>
      </c>
      <c r="K20" s="165"/>
      <c r="L20" s="166"/>
      <c r="M20" s="15"/>
      <c r="N20" s="15"/>
      <c r="O20" s="15"/>
      <c r="P20" s="15"/>
      <c r="Q20" s="15"/>
    </row>
    <row r="21" spans="1:17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37"/>
      <c r="K23" s="37"/>
      <c r="L23" s="15"/>
      <c r="M23" s="15"/>
      <c r="N23" s="37"/>
      <c r="O23" s="37"/>
      <c r="P23" s="15"/>
      <c r="Q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37"/>
      <c r="K24" s="37"/>
      <c r="L24" s="15"/>
      <c r="M24" s="15"/>
      <c r="N24" s="37"/>
      <c r="O24" s="37"/>
      <c r="P24" s="15"/>
      <c r="Q24" s="15"/>
    </row>
    <row r="25" spans="1:17" ht="13.9" customHeight="1">
      <c r="A25" s="15"/>
      <c r="B25" s="15"/>
      <c r="C25" s="15"/>
      <c r="D25" s="37"/>
      <c r="E25" s="37"/>
      <c r="F25" s="15"/>
      <c r="G25" s="37"/>
      <c r="H25" s="37"/>
      <c r="I25" s="15"/>
      <c r="J25" s="37"/>
      <c r="K25" s="37"/>
      <c r="L25" s="37"/>
      <c r="M25" s="37"/>
      <c r="N25" s="37"/>
      <c r="O25" s="15"/>
      <c r="P25" s="15"/>
      <c r="Q25" s="15"/>
    </row>
    <row r="26" spans="1:17" ht="13.9" customHeight="1">
      <c r="A26" s="15"/>
      <c r="B26" s="15"/>
      <c r="C26" s="15"/>
      <c r="D26" s="37"/>
      <c r="E26" s="37"/>
      <c r="F26" s="15"/>
      <c r="G26" s="37"/>
      <c r="H26" s="37"/>
      <c r="I26" s="15"/>
      <c r="J26" s="163" t="s">
        <v>41</v>
      </c>
      <c r="K26" s="163"/>
      <c r="L26" s="37"/>
      <c r="M26" s="37"/>
      <c r="N26" s="37"/>
      <c r="O26" s="15"/>
      <c r="P26" s="15"/>
      <c r="Q26" s="15"/>
    </row>
    <row r="27" spans="1:17">
      <c r="A27" s="15"/>
      <c r="B27" s="15"/>
      <c r="C27" s="15"/>
      <c r="D27" s="37"/>
      <c r="E27" s="37"/>
      <c r="F27" s="38" t="s">
        <v>3</v>
      </c>
      <c r="G27" s="143">
        <f>IF(G13=2,G4-8,G4)</f>
        <v>107</v>
      </c>
      <c r="H27" s="158"/>
      <c r="I27" s="152" t="s">
        <v>0</v>
      </c>
      <c r="J27" s="163"/>
      <c r="K27" s="163"/>
      <c r="L27" s="37"/>
      <c r="M27" s="37"/>
      <c r="N27" s="37"/>
      <c r="O27" s="15"/>
      <c r="P27" s="15"/>
      <c r="Q27" s="15"/>
    </row>
    <row r="28" spans="1:17">
      <c r="A28" s="15"/>
      <c r="B28" s="15"/>
      <c r="C28" s="15"/>
      <c r="D28" s="37"/>
      <c r="E28" s="37"/>
      <c r="F28" s="15"/>
      <c r="G28" s="144"/>
      <c r="H28" s="159"/>
      <c r="I28" s="157"/>
      <c r="J28" s="163"/>
      <c r="K28" s="163"/>
      <c r="L28" s="37"/>
      <c r="M28" s="37"/>
      <c r="N28" s="37"/>
      <c r="O28" s="15"/>
      <c r="P28" s="15"/>
      <c r="Q28" s="15"/>
    </row>
    <row r="29" spans="1:17" ht="13.9" customHeight="1">
      <c r="A29" s="15"/>
      <c r="B29" s="15"/>
      <c r="C29" s="15"/>
      <c r="D29" s="15"/>
      <c r="E29" s="15"/>
      <c r="F29" s="15"/>
      <c r="G29" s="15"/>
      <c r="H29" s="15"/>
      <c r="I29" s="15"/>
      <c r="J29" s="163"/>
      <c r="K29" s="163"/>
      <c r="L29" s="15"/>
      <c r="M29" s="15"/>
      <c r="N29" s="37"/>
      <c r="O29" s="15"/>
      <c r="P29" s="15"/>
      <c r="Q29" s="15"/>
    </row>
    <row r="30" spans="1:17" ht="13.9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12.75" customHeight="1">
      <c r="A31" s="15"/>
      <c r="B31" s="15"/>
      <c r="C31" s="15"/>
      <c r="D31" s="37"/>
      <c r="E31" s="38" t="s">
        <v>28</v>
      </c>
      <c r="F31" s="167" t="s">
        <v>43</v>
      </c>
      <c r="G31" s="168"/>
      <c r="H31" s="168"/>
      <c r="I31" s="168"/>
      <c r="J31" s="169"/>
      <c r="K31" s="15"/>
      <c r="L31" s="15"/>
      <c r="M31" s="15"/>
      <c r="N31" s="15"/>
      <c r="O31" s="15"/>
      <c r="P31" s="15"/>
      <c r="Q31" s="15"/>
    </row>
    <row r="32" spans="1:17">
      <c r="A32" s="15"/>
      <c r="B32" s="15"/>
      <c r="C32" s="15"/>
      <c r="D32" s="15"/>
      <c r="E32" s="15"/>
      <c r="F32" s="170"/>
      <c r="G32" s="171"/>
      <c r="H32" s="171"/>
      <c r="I32" s="171"/>
      <c r="J32" s="172"/>
      <c r="K32" s="15"/>
      <c r="L32" s="15"/>
      <c r="M32" s="15"/>
      <c r="N32" s="15"/>
      <c r="O32" s="15"/>
      <c r="P32" s="15"/>
      <c r="Q32" s="15"/>
    </row>
    <row r="33" spans="1:1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>
      <c r="A39" s="15"/>
      <c r="B39" s="38" t="s">
        <v>57</v>
      </c>
      <c r="C39" s="176" t="s">
        <v>44</v>
      </c>
      <c r="D39" s="177"/>
      <c r="E39" s="178"/>
      <c r="F39" s="15"/>
      <c r="G39" s="15"/>
      <c r="H39" s="15"/>
      <c r="I39" s="15"/>
      <c r="J39" s="38" t="s">
        <v>30</v>
      </c>
      <c r="K39" s="176" t="s">
        <v>48</v>
      </c>
      <c r="L39" s="177"/>
      <c r="M39" s="178"/>
      <c r="N39" s="15"/>
      <c r="O39" s="15"/>
      <c r="P39" s="15"/>
      <c r="Q39" s="15"/>
    </row>
    <row r="40" spans="1:17">
      <c r="A40" s="15"/>
      <c r="B40" s="15"/>
      <c r="C40" s="179" t="s">
        <v>45</v>
      </c>
      <c r="D40" s="180"/>
      <c r="E40" s="181"/>
      <c r="F40" s="15"/>
      <c r="G40" s="15"/>
      <c r="H40" s="15"/>
      <c r="I40" s="15"/>
      <c r="J40" s="15"/>
      <c r="K40" s="179" t="s">
        <v>49</v>
      </c>
      <c r="L40" s="180"/>
      <c r="M40" s="181"/>
      <c r="N40" s="15"/>
      <c r="O40" s="15"/>
      <c r="P40" s="15"/>
      <c r="Q40" s="15"/>
    </row>
    <row r="41" spans="1:17">
      <c r="A41" s="15"/>
      <c r="B41" s="15"/>
      <c r="C41" s="179" t="s">
        <v>46</v>
      </c>
      <c r="D41" s="180"/>
      <c r="E41" s="181"/>
      <c r="F41" s="15"/>
      <c r="G41" s="15"/>
      <c r="H41" s="15"/>
      <c r="I41" s="15"/>
      <c r="J41" s="15"/>
      <c r="K41" s="179" t="s">
        <v>51</v>
      </c>
      <c r="L41" s="180"/>
      <c r="M41" s="181"/>
      <c r="N41" s="15"/>
      <c r="O41" s="15"/>
      <c r="P41" s="15"/>
      <c r="Q41" s="15"/>
    </row>
    <row r="42" spans="1:17">
      <c r="A42" s="15"/>
      <c r="B42" s="15"/>
      <c r="C42" s="186" t="s">
        <v>47</v>
      </c>
      <c r="D42" s="187"/>
      <c r="E42" s="188"/>
      <c r="F42" s="15"/>
      <c r="G42" s="15"/>
      <c r="H42" s="15"/>
      <c r="I42" s="15"/>
      <c r="J42" s="15"/>
      <c r="K42" s="173" t="s">
        <v>50</v>
      </c>
      <c r="L42" s="174"/>
      <c r="M42" s="175"/>
      <c r="N42" s="15"/>
      <c r="O42" s="15"/>
      <c r="P42" s="15"/>
      <c r="Q42" s="15"/>
    </row>
    <row r="43" spans="1:17">
      <c r="A43" s="15"/>
      <c r="B43" s="15"/>
      <c r="C43" s="189"/>
      <c r="D43" s="190"/>
      <c r="E43" s="191"/>
      <c r="F43" s="15"/>
      <c r="G43" s="15"/>
      <c r="H43" s="15"/>
      <c r="I43" s="15"/>
      <c r="J43" s="15"/>
      <c r="K43" s="58"/>
      <c r="L43" s="59"/>
      <c r="M43" s="60"/>
      <c r="N43" s="15"/>
      <c r="O43" s="15"/>
      <c r="P43" s="15"/>
      <c r="Q43" s="15"/>
    </row>
    <row r="44" spans="1:17">
      <c r="A44" s="15"/>
      <c r="B44" s="15"/>
      <c r="C44" s="61"/>
      <c r="D44" s="61"/>
      <c r="E44" s="61"/>
      <c r="F44" s="15"/>
      <c r="G44" s="15"/>
      <c r="H44" s="15"/>
      <c r="I44" s="15"/>
      <c r="J44" s="15"/>
      <c r="K44" s="62"/>
      <c r="L44" s="62"/>
      <c r="M44" s="62"/>
      <c r="N44" s="15"/>
      <c r="O44" s="15"/>
      <c r="P44" s="15"/>
      <c r="Q44" s="15"/>
    </row>
    <row r="45" spans="1:17">
      <c r="A45" s="15"/>
      <c r="B45" s="15"/>
      <c r="C45" s="61"/>
      <c r="D45" s="61"/>
      <c r="E45" s="61"/>
      <c r="F45" s="15"/>
      <c r="G45" s="15"/>
      <c r="H45" s="15"/>
      <c r="I45" s="15"/>
      <c r="J45" s="15"/>
      <c r="K45" s="62"/>
      <c r="L45" s="62"/>
      <c r="M45" s="62"/>
      <c r="N45" s="15"/>
      <c r="O45" s="15"/>
      <c r="P45" s="15"/>
      <c r="Q45" s="15"/>
    </row>
    <row r="46" spans="1:17">
      <c r="A46" s="15"/>
      <c r="B46" s="15"/>
      <c r="C46" s="61"/>
      <c r="D46" s="61"/>
      <c r="E46" s="61"/>
      <c r="F46" s="15"/>
      <c r="G46" s="15"/>
      <c r="H46" s="15"/>
      <c r="I46" s="15"/>
      <c r="J46" s="15"/>
      <c r="K46" s="62"/>
      <c r="L46" s="62"/>
      <c r="M46" s="62"/>
      <c r="N46" s="15"/>
      <c r="O46" s="15"/>
      <c r="P46" s="15"/>
      <c r="Q46" s="15"/>
    </row>
    <row r="47" spans="1:17">
      <c r="A47" s="15"/>
      <c r="B47" s="15"/>
      <c r="C47" s="61"/>
      <c r="D47" s="61"/>
      <c r="E47" s="61"/>
      <c r="F47" s="15"/>
      <c r="G47" s="15"/>
      <c r="H47" s="15"/>
      <c r="I47" s="15"/>
      <c r="J47" s="15"/>
      <c r="K47" s="62"/>
      <c r="L47" s="62"/>
      <c r="M47" s="62"/>
      <c r="N47" s="15"/>
      <c r="O47" s="15"/>
      <c r="P47" s="15"/>
      <c r="Q47" s="15"/>
    </row>
    <row r="48" spans="1:17">
      <c r="A48" s="15"/>
      <c r="B48" s="15"/>
      <c r="C48" s="61"/>
      <c r="D48" s="61"/>
      <c r="E48" s="61"/>
      <c r="F48" s="15"/>
      <c r="G48" s="15"/>
      <c r="H48" s="15"/>
      <c r="I48" s="15"/>
      <c r="J48" s="15"/>
      <c r="K48" s="62"/>
      <c r="L48" s="62"/>
      <c r="M48" s="62"/>
      <c r="N48" s="15"/>
      <c r="O48" s="15"/>
      <c r="P48" s="15"/>
      <c r="Q48" s="15"/>
    </row>
    <row r="49" spans="1:17" ht="17.100000000000001" customHeight="1">
      <c r="A49" s="15"/>
      <c r="B49" s="15"/>
      <c r="C49" s="61"/>
      <c r="D49" s="61"/>
      <c r="E49" s="61"/>
      <c r="F49" s="55"/>
      <c r="G49" s="55">
        <v>1</v>
      </c>
      <c r="H49" s="162" t="str">
        <f>IF(G49=1,"Representative","Not Representative")</f>
        <v>Representative</v>
      </c>
      <c r="I49" s="162"/>
      <c r="J49" s="162"/>
      <c r="K49" s="62"/>
      <c r="L49" s="62"/>
      <c r="M49" s="62"/>
      <c r="N49" s="15"/>
      <c r="O49" s="15"/>
      <c r="P49" s="15"/>
      <c r="Q49" s="15"/>
    </row>
    <row r="50" spans="1:17">
      <c r="A50" s="15"/>
      <c r="B50" s="15"/>
      <c r="C50" s="61"/>
      <c r="D50" s="61"/>
      <c r="E50" s="61"/>
      <c r="F50" s="15"/>
      <c r="G50" s="15"/>
      <c r="H50" s="15"/>
      <c r="I50" s="15"/>
      <c r="J50" s="15"/>
      <c r="K50" s="62"/>
      <c r="L50" s="62"/>
      <c r="M50" s="62"/>
      <c r="N50" s="15"/>
      <c r="O50" s="15"/>
      <c r="P50" s="15"/>
      <c r="Q50" s="15"/>
    </row>
    <row r="51" spans="1:17">
      <c r="A51" s="15"/>
      <c r="B51" s="15"/>
      <c r="C51" s="37"/>
      <c r="D51" s="37"/>
      <c r="E51" s="37"/>
      <c r="F51" s="37"/>
      <c r="G51" s="37"/>
      <c r="H51" s="15"/>
      <c r="I51" s="15"/>
      <c r="J51" s="15"/>
      <c r="K51" s="62"/>
      <c r="L51" s="62"/>
      <c r="M51" s="62"/>
      <c r="N51" s="15"/>
      <c r="O51" s="15"/>
      <c r="P51" s="15"/>
      <c r="Q51" s="15"/>
    </row>
    <row r="52" spans="1:17" ht="15" customHeight="1">
      <c r="A52" s="15"/>
      <c r="B52" s="15"/>
      <c r="C52" s="37"/>
      <c r="D52" s="37"/>
      <c r="E52" s="37"/>
      <c r="F52" s="37"/>
      <c r="G52" s="37"/>
      <c r="H52" s="15"/>
      <c r="I52" s="15"/>
      <c r="J52" s="15"/>
      <c r="K52" s="37"/>
      <c r="L52" s="37"/>
      <c r="M52" s="37"/>
      <c r="N52" s="15"/>
      <c r="O52" s="15"/>
      <c r="P52" s="15"/>
      <c r="Q52" s="15"/>
    </row>
    <row r="53" spans="1:17">
      <c r="A53" s="15"/>
      <c r="B53" s="15"/>
      <c r="C53" s="37"/>
      <c r="D53" s="15"/>
      <c r="E53" s="15"/>
      <c r="F53" s="37"/>
      <c r="G53" s="37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>
      <c r="A54" s="15"/>
      <c r="B54" s="15"/>
      <c r="C54" s="37"/>
      <c r="D54" s="37"/>
      <c r="E54" s="37"/>
      <c r="F54" s="37"/>
      <c r="G54" s="37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>
      <c r="A55" s="15"/>
      <c r="B55" s="15"/>
      <c r="C55" s="15"/>
      <c r="D55" s="164" t="str">
        <f>IF(G49=1,"No adjustment","")</f>
        <v>No adjustment</v>
      </c>
      <c r="E55" s="165"/>
      <c r="F55" s="166"/>
      <c r="G55" s="15"/>
      <c r="H55" s="15"/>
      <c r="I55" s="15"/>
      <c r="J55" s="164" t="str">
        <f>IF(G49=2,"Add 6 dB(A)","")</f>
        <v/>
      </c>
      <c r="K55" s="165"/>
      <c r="L55" s="166"/>
      <c r="M55" s="15"/>
      <c r="N55" s="15"/>
      <c r="O55" s="15"/>
      <c r="P55" s="15"/>
      <c r="Q55" s="15"/>
    </row>
    <row r="56" spans="1:17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>
      <c r="A60" s="15"/>
      <c r="B60" s="15"/>
      <c r="C60" s="15"/>
      <c r="D60" s="163" t="s">
        <v>52</v>
      </c>
      <c r="E60" s="163"/>
      <c r="F60" s="163"/>
      <c r="G60" s="57" t="s">
        <v>31</v>
      </c>
      <c r="H60" s="15"/>
      <c r="I60" s="15"/>
      <c r="J60" s="63" t="s">
        <v>7</v>
      </c>
      <c r="K60" s="15"/>
      <c r="L60" s="15"/>
      <c r="M60" s="15"/>
      <c r="N60" s="15"/>
      <c r="O60" s="15"/>
      <c r="P60" s="15"/>
      <c r="Q60" s="15"/>
    </row>
    <row r="61" spans="1:17" ht="12.75" customHeight="1">
      <c r="A61" s="15"/>
      <c r="B61" s="15"/>
      <c r="C61" s="15"/>
      <c r="D61" s="163"/>
      <c r="E61" s="163"/>
      <c r="F61" s="163"/>
      <c r="G61" s="143">
        <f>IF(G49=2,G27+6,G27)</f>
        <v>107</v>
      </c>
      <c r="H61" s="158"/>
      <c r="I61" s="160" t="s">
        <v>0</v>
      </c>
      <c r="J61" s="15"/>
      <c r="K61" s="15"/>
      <c r="L61" s="15"/>
      <c r="M61" s="15"/>
      <c r="N61" s="15"/>
      <c r="O61" s="15"/>
      <c r="P61" s="15"/>
      <c r="Q61" s="15"/>
    </row>
    <row r="62" spans="1:17">
      <c r="A62" s="15"/>
      <c r="B62" s="15"/>
      <c r="C62" s="15"/>
      <c r="D62" s="163"/>
      <c r="E62" s="163"/>
      <c r="F62" s="163"/>
      <c r="G62" s="144"/>
      <c r="H62" s="159"/>
      <c r="I62" s="161"/>
      <c r="J62" s="15"/>
      <c r="K62" s="15"/>
      <c r="L62" s="15"/>
      <c r="M62" s="15"/>
      <c r="N62" s="15"/>
      <c r="O62" s="15"/>
      <c r="P62" s="15"/>
      <c r="Q62" s="15"/>
    </row>
    <row r="63" spans="1:17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>
      <c r="A64" s="15"/>
      <c r="B64" s="64"/>
      <c r="C64" s="6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>
      <c r="A65" s="15"/>
      <c r="B65" s="64"/>
      <c r="C65" s="6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>
      <c r="A66" s="15"/>
      <c r="B66" s="15"/>
      <c r="C66" s="15"/>
      <c r="D66" s="15"/>
      <c r="E66" s="15"/>
      <c r="F66" s="15"/>
      <c r="G66" s="15"/>
      <c r="H66" s="15"/>
      <c r="I66" s="15"/>
      <c r="J66" s="36" t="s">
        <v>56</v>
      </c>
      <c r="K66" s="15"/>
      <c r="L66" s="15"/>
      <c r="M66" s="15"/>
      <c r="N66" s="15"/>
      <c r="O66" s="15"/>
      <c r="P66" s="15"/>
      <c r="Q66" s="15"/>
    </row>
    <row r="67" spans="1:17" ht="12.75" customHeight="1">
      <c r="A67" s="15"/>
      <c r="B67" s="15"/>
      <c r="C67" s="163" t="s">
        <v>53</v>
      </c>
      <c r="D67" s="163"/>
      <c r="E67" s="38" t="s">
        <v>21</v>
      </c>
      <c r="F67" s="143">
        <v>107</v>
      </c>
      <c r="G67" s="158"/>
      <c r="H67" s="160" t="s">
        <v>0</v>
      </c>
      <c r="I67" s="15"/>
      <c r="J67" s="167" t="s">
        <v>58</v>
      </c>
      <c r="K67" s="168"/>
      <c r="L67" s="169"/>
      <c r="M67" s="15"/>
      <c r="N67" s="15"/>
      <c r="O67" s="15"/>
      <c r="P67" s="15"/>
      <c r="Q67" s="15"/>
    </row>
    <row r="68" spans="1:17">
      <c r="A68" s="15"/>
      <c r="B68" s="15"/>
      <c r="C68" s="163"/>
      <c r="D68" s="163"/>
      <c r="E68" s="15"/>
      <c r="F68" s="144"/>
      <c r="G68" s="159"/>
      <c r="H68" s="161"/>
      <c r="I68" s="15"/>
      <c r="J68" s="183"/>
      <c r="K68" s="184"/>
      <c r="L68" s="185"/>
      <c r="M68" s="15"/>
      <c r="N68" s="15"/>
      <c r="O68" s="15"/>
      <c r="P68" s="15"/>
      <c r="Q68" s="15"/>
    </row>
    <row r="69" spans="1:17">
      <c r="A69" s="15"/>
      <c r="B69" s="15"/>
      <c r="C69" s="163"/>
      <c r="D69" s="163"/>
      <c r="E69" s="15"/>
      <c r="F69" s="15"/>
      <c r="G69" s="15"/>
      <c r="H69" s="15"/>
      <c r="I69" s="15"/>
      <c r="J69" s="170"/>
      <c r="K69" s="171"/>
      <c r="L69" s="172"/>
      <c r="M69" s="15"/>
      <c r="N69" s="15"/>
      <c r="O69" s="15"/>
      <c r="P69" s="15"/>
      <c r="Q69" s="15"/>
    </row>
    <row r="70" spans="1:17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>
      <c r="A73" s="15"/>
      <c r="B73" s="15"/>
      <c r="C73" s="15"/>
      <c r="D73" s="15"/>
      <c r="E73" s="15"/>
      <c r="F73" s="15"/>
      <c r="G73" s="15"/>
      <c r="H73" s="15"/>
      <c r="I73" s="38" t="s">
        <v>23</v>
      </c>
      <c r="J73" s="143">
        <f>IF(F67&gt;G61,F67+VLOOKUP(F67-G61,'Look_Up Tables'!E4:F24,2),IF(G61&gt;F67,G61+VLOOKUP(G61-F67,'Look_Up Tables'!E4:F24,2),IF(G61=F67,G61+VLOOKUP(G61-F67,'Look_Up Tables'!E4:F24,2))))</f>
        <v>110</v>
      </c>
      <c r="K73" s="158"/>
      <c r="L73" s="160" t="s">
        <v>0</v>
      </c>
      <c r="M73" s="15"/>
      <c r="N73" s="15"/>
      <c r="O73" s="15"/>
      <c r="P73" s="15"/>
      <c r="Q73" s="15"/>
    </row>
    <row r="74" spans="1:17">
      <c r="A74" s="15"/>
      <c r="B74" s="15"/>
      <c r="C74" s="15"/>
      <c r="D74" s="15"/>
      <c r="E74" s="15"/>
      <c r="F74" s="15"/>
      <c r="G74" s="15"/>
      <c r="H74" s="15"/>
      <c r="I74" s="15"/>
      <c r="J74" s="144"/>
      <c r="K74" s="159"/>
      <c r="L74" s="161"/>
      <c r="M74" s="15"/>
      <c r="N74" s="15"/>
      <c r="O74" s="15"/>
      <c r="P74" s="15"/>
      <c r="Q74" s="15"/>
    </row>
    <row r="75" spans="1:17" ht="12.75" customHeight="1">
      <c r="A75" s="15"/>
      <c r="B75" s="15"/>
      <c r="C75" s="15"/>
      <c r="D75" s="15"/>
      <c r="E75" s="15"/>
      <c r="F75" s="15"/>
      <c r="G75" s="15"/>
      <c r="H75" s="15"/>
      <c r="I75" s="15"/>
      <c r="J75" s="163" t="s">
        <v>54</v>
      </c>
      <c r="K75" s="163"/>
      <c r="L75" s="163"/>
      <c r="M75" s="15"/>
      <c r="N75" s="15"/>
      <c r="O75" s="15"/>
      <c r="P75" s="15"/>
      <c r="Q75" s="15"/>
    </row>
    <row r="76" spans="1:17">
      <c r="A76" s="15"/>
      <c r="B76" s="15"/>
      <c r="C76" s="15"/>
      <c r="D76" s="15"/>
      <c r="E76" s="15"/>
      <c r="F76" s="15"/>
      <c r="G76" s="15"/>
      <c r="H76" s="15"/>
      <c r="I76" s="15"/>
      <c r="J76" s="163"/>
      <c r="K76" s="163"/>
      <c r="L76" s="163"/>
      <c r="M76" s="15"/>
      <c r="N76" s="15"/>
      <c r="O76" s="15"/>
      <c r="P76" s="15"/>
      <c r="Q76" s="15"/>
    </row>
    <row r="77" spans="1:17">
      <c r="A77" s="15"/>
      <c r="B77" s="15"/>
      <c r="C77" s="15"/>
      <c r="D77" s="15"/>
      <c r="E77" s="15"/>
      <c r="F77" s="15"/>
      <c r="G77" s="15"/>
      <c r="H77" s="15"/>
      <c r="I77" s="15"/>
      <c r="J77" s="163"/>
      <c r="K77" s="163"/>
      <c r="L77" s="163"/>
      <c r="M77" s="15"/>
      <c r="N77" s="15"/>
      <c r="O77" s="15"/>
      <c r="P77" s="15"/>
      <c r="Q77" s="15"/>
    </row>
    <row r="78" spans="1:17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hidden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idden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hidden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hidden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hidden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hidden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hidden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hidden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hidden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hidden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hidden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hidden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hidden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hidden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hidden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hidden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hidden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hidden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hidden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idden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hidden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idden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idden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idden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hidden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hidden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hidden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idden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/>
  </sheetData>
  <mergeCells count="38">
    <mergeCell ref="A1:Q1"/>
    <mergeCell ref="A2:B2"/>
    <mergeCell ref="P2:Q2"/>
    <mergeCell ref="F2:L2"/>
    <mergeCell ref="G4:H5"/>
    <mergeCell ref="E4:F5"/>
    <mergeCell ref="I4:I5"/>
    <mergeCell ref="F10:J12"/>
    <mergeCell ref="H13:J13"/>
    <mergeCell ref="H67:H68"/>
    <mergeCell ref="F67:G68"/>
    <mergeCell ref="C67:D69"/>
    <mergeCell ref="J67:L69"/>
    <mergeCell ref="C41:E41"/>
    <mergeCell ref="C42:E43"/>
    <mergeCell ref="D60:F62"/>
    <mergeCell ref="D16:F16"/>
    <mergeCell ref="D20:F20"/>
    <mergeCell ref="C39:E39"/>
    <mergeCell ref="D55:F55"/>
    <mergeCell ref="C40:E40"/>
    <mergeCell ref="K41:M41"/>
    <mergeCell ref="J73:K74"/>
    <mergeCell ref="I61:I62"/>
    <mergeCell ref="H49:J49"/>
    <mergeCell ref="J75:L77"/>
    <mergeCell ref="J16:L16"/>
    <mergeCell ref="L73:L74"/>
    <mergeCell ref="I27:I28"/>
    <mergeCell ref="G27:H28"/>
    <mergeCell ref="J20:L20"/>
    <mergeCell ref="J26:K29"/>
    <mergeCell ref="G61:H62"/>
    <mergeCell ref="J55:L55"/>
    <mergeCell ref="F31:J32"/>
    <mergeCell ref="K42:M42"/>
    <mergeCell ref="K39:M39"/>
    <mergeCell ref="K40:M40"/>
  </mergeCells>
  <phoneticPr fontId="2" type="noConversion"/>
  <hyperlinks>
    <hyperlink ref="F2:L2" location="'At a Glance'!A1" tooltip="Click" display="&lt; AT A GLANCE: ESTIMATING THE ALLOWABLE ACCEPTABLE SOUND PRESSURE LEVEL FOR NEW EQUIPMENT. &gt;"/>
    <hyperlink ref="A2:B2" location="Menu!A1" tooltip="Click" display="&lt; MENU &gt;"/>
    <hyperlink ref="P2:Q2" location="Menu!A1" tooltip="Click" display="&lt; MENU &gt;"/>
  </hyperlinks>
  <pageMargins left="0.19685039370078741" right="0.19685039370078741" top="0.19685039370078741" bottom="0.19685039370078741" header="0.51181102362204722" footer="0.51181102362204722"/>
  <pageSetup paperSize="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Z172"/>
  <sheetViews>
    <sheetView showGridLines="0" showRowColHeaders="0" workbookViewId="0">
      <selection activeCell="A3" sqref="A3:B3"/>
    </sheetView>
  </sheetViews>
  <sheetFormatPr defaultColWidth="0" defaultRowHeight="12.75" zeroHeight="1"/>
  <cols>
    <col min="1" max="1" width="6.7109375" customWidth="1"/>
    <col min="2" max="7" width="8.85546875" customWidth="1"/>
    <col min="8" max="9" width="7.7109375" customWidth="1"/>
    <col min="10" max="13" width="8.85546875" customWidth="1"/>
    <col min="14" max="14" width="6.7109375" customWidth="1"/>
    <col min="15" max="18" width="8.7109375" customWidth="1"/>
    <col min="19" max="26" width="8.7109375" hidden="1" customWidth="1"/>
    <col min="27" max="16384" width="8.85546875" hidden="1"/>
  </cols>
  <sheetData>
    <row r="1" spans="1:18" ht="13.15" customHeight="1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8"/>
    </row>
    <row r="2" spans="1:18" ht="13.15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8"/>
    </row>
    <row r="3" spans="1:18" ht="30" customHeight="1">
      <c r="A3" s="87" t="s">
        <v>113</v>
      </c>
      <c r="B3" s="87"/>
      <c r="C3" s="82"/>
      <c r="D3" s="82"/>
      <c r="E3" s="82"/>
      <c r="F3" s="82"/>
      <c r="G3" s="82"/>
      <c r="H3" s="87" t="s">
        <v>137</v>
      </c>
      <c r="I3" s="87"/>
      <c r="J3" s="87"/>
      <c r="K3" s="82"/>
      <c r="L3" s="82"/>
      <c r="M3" s="82"/>
      <c r="N3" s="82"/>
      <c r="O3" s="82"/>
      <c r="P3" s="87" t="s">
        <v>113</v>
      </c>
      <c r="Q3" s="87"/>
      <c r="R3" s="18"/>
    </row>
    <row r="4" spans="1:18" ht="14.45" customHeight="1" thickBot="1">
      <c r="A4" s="77"/>
      <c r="B4" s="78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9"/>
      <c r="O4" s="80"/>
      <c r="P4" s="77"/>
      <c r="Q4" s="77"/>
      <c r="R4" s="18"/>
    </row>
    <row r="5" spans="1:18" ht="25.9" customHeight="1" thickBot="1">
      <c r="A5" s="19"/>
      <c r="B5" s="215" t="s">
        <v>115</v>
      </c>
      <c r="C5" s="216"/>
      <c r="D5" s="216"/>
      <c r="E5" s="216"/>
      <c r="F5" s="216"/>
      <c r="G5" s="14"/>
      <c r="H5" s="17">
        <v>107</v>
      </c>
      <c r="I5" s="23" t="s">
        <v>0</v>
      </c>
      <c r="J5" s="24" t="s">
        <v>107</v>
      </c>
      <c r="K5" s="18"/>
      <c r="L5" s="18"/>
      <c r="M5" s="18"/>
      <c r="N5" s="217" t="s">
        <v>18</v>
      </c>
      <c r="O5" s="218"/>
      <c r="P5" s="218"/>
      <c r="Q5" s="219"/>
      <c r="R5" s="18"/>
    </row>
    <row r="6" spans="1:18" ht="25.9" customHeight="1">
      <c r="A6" s="19"/>
      <c r="B6" s="211" t="s">
        <v>116</v>
      </c>
      <c r="C6" s="211"/>
      <c r="D6" s="211"/>
      <c r="E6" s="211"/>
      <c r="F6" s="211"/>
      <c r="G6" s="10">
        <v>1</v>
      </c>
      <c r="H6" s="209" t="str">
        <f>IF(G6=1,"Sound Pressure Level","Sound power level")</f>
        <v>Sound Pressure Level</v>
      </c>
      <c r="I6" s="209"/>
      <c r="J6" s="24"/>
      <c r="K6" s="18"/>
      <c r="L6" s="18"/>
      <c r="M6" s="18"/>
      <c r="N6" s="198" t="s">
        <v>19</v>
      </c>
      <c r="O6" s="199"/>
      <c r="P6" s="200" t="s">
        <v>20</v>
      </c>
      <c r="Q6" s="201"/>
      <c r="R6" s="18"/>
    </row>
    <row r="7" spans="1:18" ht="25.9" customHeight="1">
      <c r="A7" s="19"/>
      <c r="B7" s="212" t="str">
        <f>IF(G6=1,"Sound Pressure Level - No adjustment required to the value in Box 1","Sound Power Level - Subtract 8 dB(A) from the value in Box 1")</f>
        <v>Sound Pressure Level - No adjustment required to the value in Box 1</v>
      </c>
      <c r="C7" s="212"/>
      <c r="D7" s="212"/>
      <c r="E7" s="212"/>
      <c r="F7" s="212"/>
      <c r="G7" s="213"/>
      <c r="H7" s="13">
        <f>IF(G6=1,H5,H5-8)</f>
        <v>107</v>
      </c>
      <c r="I7" s="12" t="s">
        <v>0</v>
      </c>
      <c r="J7" s="25" t="s">
        <v>108</v>
      </c>
      <c r="K7" s="18"/>
      <c r="L7" s="18"/>
      <c r="M7" s="18"/>
      <c r="N7" s="202" t="s">
        <v>9</v>
      </c>
      <c r="O7" s="203"/>
      <c r="P7" s="204" t="s">
        <v>15</v>
      </c>
      <c r="Q7" s="205"/>
      <c r="R7" s="18"/>
    </row>
    <row r="8" spans="1:18" ht="25.9" customHeight="1">
      <c r="A8" s="19"/>
      <c r="B8" s="210" t="s">
        <v>43</v>
      </c>
      <c r="C8" s="210"/>
      <c r="D8" s="210"/>
      <c r="E8" s="210"/>
      <c r="F8" s="210"/>
      <c r="G8" s="11">
        <v>2</v>
      </c>
      <c r="H8" s="209" t="str">
        <f>IF(G8=1,"Representative","Not Representative - Free Field")</f>
        <v>Not Representative - Free Field</v>
      </c>
      <c r="I8" s="209"/>
      <c r="J8" s="26"/>
      <c r="K8" s="18"/>
      <c r="L8" s="18"/>
      <c r="M8" s="18"/>
      <c r="N8" s="202" t="s">
        <v>10</v>
      </c>
      <c r="O8" s="203"/>
      <c r="P8" s="204" t="s">
        <v>14</v>
      </c>
      <c r="Q8" s="205"/>
      <c r="R8" s="18"/>
    </row>
    <row r="9" spans="1:18" ht="25.9" customHeight="1">
      <c r="A9" s="19"/>
      <c r="B9" s="210" t="str">
        <f>IF(G8=1,"Representative: Some machine wear and tear; Full load; Medium to high reverberation environment - NO AJUSTMENT - to the value in Box 2","Not representative: New Machine; Light to medium load; Low reverberation environment : SUBTRACT 6 dB(A) from the value in Box 2.")</f>
        <v>Not representative: New Machine; Light to medium load; Low reverberation environment : SUBTRACT 6 dB(A) from the value in Box 2.</v>
      </c>
      <c r="C9" s="210"/>
      <c r="D9" s="210"/>
      <c r="E9" s="210"/>
      <c r="F9" s="210"/>
      <c r="G9" s="214"/>
      <c r="H9" s="13">
        <f>IF(G8=2,H7-6,H7)</f>
        <v>101</v>
      </c>
      <c r="I9" s="12" t="s">
        <v>0</v>
      </c>
      <c r="J9" s="25" t="s">
        <v>109</v>
      </c>
      <c r="K9" s="18"/>
      <c r="L9" s="18"/>
      <c r="M9" s="18"/>
      <c r="N9" s="202" t="s">
        <v>11</v>
      </c>
      <c r="O9" s="203"/>
      <c r="P9" s="204" t="s">
        <v>13</v>
      </c>
      <c r="Q9" s="205"/>
      <c r="R9" s="18"/>
    </row>
    <row r="10" spans="1:18" ht="25.9" customHeight="1">
      <c r="A10" s="19"/>
      <c r="B10" s="211" t="s">
        <v>106</v>
      </c>
      <c r="C10" s="211"/>
      <c r="D10" s="211"/>
      <c r="E10" s="211"/>
      <c r="F10" s="211"/>
      <c r="G10" s="9">
        <v>1</v>
      </c>
      <c r="H10" s="206" t="str">
        <f>IF(G10=1,"No. of Machines = 1",IF(G10=2,"No. of Machines = 2","No. of Machines = 3"))</f>
        <v>No. of Machines = 1</v>
      </c>
      <c r="I10" s="206"/>
      <c r="J10" s="26"/>
      <c r="K10" s="18"/>
      <c r="L10" s="18"/>
      <c r="M10" s="18"/>
      <c r="N10" s="202" t="s">
        <v>12</v>
      </c>
      <c r="O10" s="203"/>
      <c r="P10" s="204" t="s">
        <v>12</v>
      </c>
      <c r="Q10" s="205"/>
      <c r="R10" s="18"/>
    </row>
    <row r="11" spans="1:18" ht="25.9" customHeight="1" thickBot="1">
      <c r="A11" s="19"/>
      <c r="B11" s="210" t="str">
        <f>IF(G10=1,"If 1 machine, No adjustement to the value in Box 3.",IF(G10=2,"If 2 machines, Subtract 3 dB(A) from the value in Box 3.",IF(G10=3,"More than 2 machines, Subtract 5 dB(A) from the value in Box 3.","")))</f>
        <v>If 1 machine, No adjustement to the value in Box 3.</v>
      </c>
      <c r="C11" s="210"/>
      <c r="D11" s="210"/>
      <c r="E11" s="210"/>
      <c r="F11" s="210"/>
      <c r="G11" s="214"/>
      <c r="H11" s="13">
        <f>IF(G10=1,H9,IF(G10=2,H9-3,IF(G10=3,H9-5)))</f>
        <v>101</v>
      </c>
      <c r="I11" s="12" t="s">
        <v>0</v>
      </c>
      <c r="J11" s="26" t="s">
        <v>110</v>
      </c>
      <c r="K11" s="18"/>
      <c r="L11" s="18"/>
      <c r="M11" s="18"/>
      <c r="N11" s="202" t="s">
        <v>13</v>
      </c>
      <c r="O11" s="203"/>
      <c r="P11" s="204" t="s">
        <v>16</v>
      </c>
      <c r="Q11" s="205"/>
      <c r="R11" s="18"/>
    </row>
    <row r="12" spans="1:18" ht="25.9" customHeight="1" thickBot="1">
      <c r="A12" s="19"/>
      <c r="B12" s="210" t="s">
        <v>111</v>
      </c>
      <c r="C12" s="210"/>
      <c r="D12" s="210"/>
      <c r="E12" s="210"/>
      <c r="F12" s="210"/>
      <c r="G12" s="214"/>
      <c r="H12" s="13">
        <f>H11-2</f>
        <v>99</v>
      </c>
      <c r="I12" s="12" t="s">
        <v>0</v>
      </c>
      <c r="J12" s="207" t="str">
        <f>IF(G8=1,"Specify this value as the maximum acceptable SOUND PRESSURE LEVEL for new equipment","Specify this value as the maximum acceptable FREE FIELD SOUND PRESSURE LEVEL for new equipment")</f>
        <v>Specify this value as the maximum acceptable FREE FIELD SOUND PRESSURE LEVEL for new equipment</v>
      </c>
      <c r="K12" s="207"/>
      <c r="L12" s="207"/>
      <c r="M12" s="208"/>
      <c r="N12" s="194" t="s">
        <v>14</v>
      </c>
      <c r="O12" s="195"/>
      <c r="P12" s="196" t="s">
        <v>17</v>
      </c>
      <c r="Q12" s="197"/>
      <c r="R12" s="18"/>
    </row>
    <row r="13" spans="1:18" ht="13.1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18"/>
      <c r="O13" s="18"/>
      <c r="P13" s="18"/>
      <c r="Q13" s="18"/>
      <c r="R13" s="18"/>
    </row>
    <row r="14" spans="1:18" ht="13.15" customHeight="1">
      <c r="A14" s="19"/>
      <c r="B14" s="19"/>
      <c r="C14" s="19"/>
      <c r="D14" s="19"/>
      <c r="E14" s="19"/>
      <c r="F14" s="19"/>
      <c r="G14" s="21"/>
      <c r="H14" s="19"/>
      <c r="I14" s="19"/>
      <c r="J14" s="19"/>
      <c r="K14" s="19"/>
      <c r="L14" s="19"/>
      <c r="M14" s="22"/>
      <c r="N14" s="19"/>
      <c r="O14" s="18"/>
      <c r="P14" s="18"/>
      <c r="Q14" s="18"/>
      <c r="R14" s="18"/>
    </row>
    <row r="15" spans="1:18" ht="13.15" customHeight="1">
      <c r="A15" s="19"/>
      <c r="B15" s="19"/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22"/>
      <c r="N15" s="19"/>
      <c r="O15" s="18"/>
      <c r="P15" s="18"/>
      <c r="Q15" s="18"/>
      <c r="R15" s="18"/>
    </row>
    <row r="16" spans="1:18" ht="13.1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8"/>
      <c r="P16" s="18"/>
      <c r="Q16" s="18"/>
      <c r="R16" s="18"/>
    </row>
    <row r="17" spans="1:18" ht="13.1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8"/>
      <c r="P17" s="18"/>
      <c r="Q17" s="18"/>
      <c r="R17" s="18"/>
    </row>
    <row r="18" spans="1:18" ht="13.1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8"/>
      <c r="P18" s="18"/>
      <c r="Q18" s="18"/>
      <c r="R18" s="18"/>
    </row>
    <row r="19" spans="1:18" ht="13.1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18"/>
      <c r="Q19" s="18"/>
      <c r="R19" s="18"/>
    </row>
    <row r="20" spans="1:18" ht="13.1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18"/>
      <c r="Q20" s="18"/>
      <c r="R20" s="18"/>
    </row>
    <row r="21" spans="1:18" ht="13.15" hidden="1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18"/>
      <c r="Q21" s="18"/>
      <c r="R21" s="18"/>
    </row>
    <row r="22" spans="1:18" ht="13.15" hidden="1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18"/>
      <c r="Q22" s="18"/>
      <c r="R22" s="18"/>
    </row>
    <row r="23" spans="1:18" ht="13.15" hidden="1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18"/>
      <c r="Q23" s="18"/>
      <c r="R23" s="18"/>
    </row>
    <row r="24" spans="1:18" ht="13.15" hidden="1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18"/>
      <c r="Q24" s="18"/>
      <c r="R24" s="18"/>
    </row>
    <row r="25" spans="1:18" ht="13.15" hidden="1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18"/>
      <c r="Q25" s="18"/>
      <c r="R25" s="18"/>
    </row>
    <row r="26" spans="1:18" ht="13.15" hidden="1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18"/>
      <c r="Q26" s="18"/>
      <c r="R26" s="18"/>
    </row>
    <row r="27" spans="1:18" ht="13.15" hidden="1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18"/>
      <c r="Q27" s="18"/>
      <c r="R27" s="18"/>
    </row>
    <row r="28" spans="1:18" ht="13.15" hidden="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18"/>
      <c r="Q28" s="18"/>
      <c r="R28" s="18"/>
    </row>
    <row r="29" spans="1:18" ht="13.15" hidden="1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18"/>
      <c r="Q29" s="18"/>
      <c r="R29" s="18"/>
    </row>
    <row r="30" spans="1:18" ht="13.15" hidden="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18"/>
      <c r="Q30" s="18"/>
      <c r="R30" s="18"/>
    </row>
    <row r="31" spans="1:18" ht="13.15" hidden="1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18"/>
      <c r="Q31" s="18"/>
      <c r="R31" s="18"/>
    </row>
    <row r="32" spans="1:18" ht="13.15" hidden="1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18"/>
      <c r="Q32" s="18"/>
      <c r="R32" s="18"/>
    </row>
    <row r="33" spans="1:18" ht="13.15" hidden="1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8"/>
      <c r="P33" s="18"/>
      <c r="Q33" s="18"/>
      <c r="R33" s="18"/>
    </row>
    <row r="34" spans="1:18" ht="13.15" hidden="1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18"/>
      <c r="Q34" s="18"/>
      <c r="R34" s="18"/>
    </row>
    <row r="35" spans="1:18" ht="13.15" hidden="1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18"/>
      <c r="Q35" s="18"/>
      <c r="R35" s="18"/>
    </row>
    <row r="36" spans="1:18" ht="13.15" hidden="1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18"/>
      <c r="Q36" s="18"/>
      <c r="R36" s="18"/>
    </row>
    <row r="37" spans="1:18" ht="13.15" hidden="1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8"/>
      <c r="P37" s="18"/>
      <c r="Q37" s="18"/>
      <c r="R37" s="18"/>
    </row>
    <row r="38" spans="1:18" ht="13.15" hidden="1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8"/>
      <c r="P38" s="18"/>
      <c r="Q38" s="18"/>
      <c r="R38" s="18"/>
    </row>
    <row r="39" spans="1:18" ht="13.15" hidden="1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8"/>
      <c r="P39" s="18"/>
      <c r="Q39" s="18"/>
      <c r="R39" s="18"/>
    </row>
    <row r="40" spans="1:18" ht="13.15" hidden="1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8"/>
      <c r="P40" s="18"/>
      <c r="Q40" s="18"/>
      <c r="R40" s="18"/>
    </row>
    <row r="41" spans="1:18" ht="13.15" hidden="1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3.15" hidden="1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3.15" hidden="1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3.15" hidden="1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13.15" hidden="1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3.15" hidden="1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3.15" hidden="1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3.15" hidden="1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13.15" hidden="1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13.15" hidden="1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3.15" hidden="1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13.15" hidden="1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13.15" hidden="1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ht="13.15" hidden="1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13.15" hidden="1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13.15" hidden="1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13.15" hidden="1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13.15" hidden="1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13.15" hidden="1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13.15" hidden="1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13.15" hidden="1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13.15" hidden="1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13.15" hidden="1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13.15" hidden="1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ht="13.15" hidden="1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ht="13.15" hidden="1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ht="13.15" hidden="1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ht="13.15" hidden="1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ht="13.15" hidden="1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13.15" hidden="1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3.15" hidden="1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13.15" hidden="1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13.15" hidden="1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13.15" hidden="1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13.15" hidden="1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13.15" hidden="1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ht="13.15" hidden="1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ht="13.15" hidden="1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13.15" hidden="1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13.15" hidden="1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13.15" hidden="1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13.15" hidden="1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ht="13.15" hidden="1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ht="13.15" hidden="1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13.15" hidden="1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ht="13.15" hidden="1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3.15" hidden="1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13.15" hidden="1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ht="13.15" hidden="1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ht="13.15" hidden="1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13.15" hidden="1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ht="13.15" hidden="1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ht="13.15" hidden="1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ht="13.15" hidden="1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ht="13.15" hidden="1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ht="13.15" hidden="1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ht="13.15" hidden="1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ht="13.15" hidden="1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ht="13.15" hidden="1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13.15" hidden="1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ht="13.15" hidden="1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ht="13.15" hidden="1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ht="13.15" hidden="1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ht="13.15" hidden="1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ht="13.15" hidden="1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ht="13.15" hidden="1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ht="13.15" hidden="1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ht="13.15" hidden="1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ht="13.15" hidden="1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ht="13.15" hidden="1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ht="13.15" hidden="1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ht="13.15" hidden="1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ht="13.15" hidden="1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13.15" hidden="1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ht="13.15" hidden="1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ht="13.15" hidden="1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ht="13.15" hidden="1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ht="13.15" hidden="1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ht="13.15" hidden="1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ht="13.15" hidden="1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ht="13.15" hidden="1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ht="13.15" hidden="1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ht="13.15" hidden="1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ht="13.15" hidden="1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ht="13.15" hidden="1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ht="13.15" hidden="1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ht="13.15" hidden="1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ht="13.15" hidden="1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ht="13.15" hidden="1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ht="13.15" hidden="1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ht="13.15" hidden="1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ht="13.15" hidden="1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ht="13.15" hidden="1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ht="13.15" hidden="1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ht="13.15" hidden="1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ht="13.15" hidden="1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ht="13.15" hidden="1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ht="13.15" hidden="1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ht="13.15" hidden="1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ht="13.15" hidden="1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ht="13.15" hidden="1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ht="13.15" hidden="1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ht="13.15" hidden="1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ht="13.15" hidden="1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ht="13.15" hidden="1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ht="13.15" hidden="1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ht="13.15" hidden="1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ht="13.15" hidden="1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ht="13.15" hidden="1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ht="13.15" hidden="1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ht="13.15" hidden="1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ht="13.15" hidden="1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ht="13.15" hidden="1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ht="13.15" hidden="1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ht="13.15" hidden="1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ht="13.15" hidden="1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ht="13.15" hidden="1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ht="13.15" hidden="1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ht="13.15" hidden="1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ht="13.15" hidden="1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ht="13.15" hidden="1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ht="13.15" hidden="1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ht="13.15" hidden="1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ht="13.15" hidden="1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ht="13.15" hidden="1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ht="13.15" hidden="1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ht="13.15" hidden="1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ht="13.15" hidden="1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ht="13.15" hidden="1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ht="13.15" hidden="1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/>
  </sheetData>
  <mergeCells count="31">
    <mergeCell ref="A1:Q2"/>
    <mergeCell ref="A3:B3"/>
    <mergeCell ref="P3:Q3"/>
    <mergeCell ref="B5:F5"/>
    <mergeCell ref="B6:F6"/>
    <mergeCell ref="N5:Q5"/>
    <mergeCell ref="H3:J3"/>
    <mergeCell ref="H10:I10"/>
    <mergeCell ref="J12:M12"/>
    <mergeCell ref="H6:I6"/>
    <mergeCell ref="H8:I8"/>
    <mergeCell ref="B8:F8"/>
    <mergeCell ref="B10:F10"/>
    <mergeCell ref="B7:G7"/>
    <mergeCell ref="B9:G9"/>
    <mergeCell ref="B11:G11"/>
    <mergeCell ref="B12:G12"/>
    <mergeCell ref="N12:O12"/>
    <mergeCell ref="P12:Q12"/>
    <mergeCell ref="N6:O6"/>
    <mergeCell ref="P6:Q6"/>
    <mergeCell ref="N7:O7"/>
    <mergeCell ref="P7:Q7"/>
    <mergeCell ref="N9:O9"/>
    <mergeCell ref="P9:Q9"/>
    <mergeCell ref="N10:O10"/>
    <mergeCell ref="P10:Q10"/>
    <mergeCell ref="N11:O11"/>
    <mergeCell ref="P11:Q11"/>
    <mergeCell ref="N8:O8"/>
    <mergeCell ref="P8:Q8"/>
  </mergeCells>
  <hyperlinks>
    <hyperlink ref="A3:B3" location="Menu!A1" tooltip="Click" display="&lt; MENU &gt;"/>
    <hyperlink ref="P3:Q3" location="Menu!A1" tooltip="Click" display="&lt; MENU &gt;"/>
    <hyperlink ref="H3:I3" location="Introduction!A1" tooltip="Click" display="&lt; INTRODUCTION &gt;"/>
  </hyperlinks>
  <pageMargins left="0.19685039370078741" right="0.19685039370078741" top="0.19685039370078741" bottom="0.19685039370078741" header="0.51181102362204722" footer="0.51181102362204722"/>
  <pageSetup paperSize="8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B1:G34"/>
  <sheetViews>
    <sheetView workbookViewId="0">
      <selection activeCell="C36" sqref="C36"/>
    </sheetView>
  </sheetViews>
  <sheetFormatPr defaultRowHeight="12.75"/>
  <cols>
    <col min="2" max="3" width="16.7109375" customWidth="1"/>
    <col min="5" max="6" width="16.7109375" customWidth="1"/>
  </cols>
  <sheetData>
    <row r="1" spans="2:7">
      <c r="B1" s="1" t="s">
        <v>32</v>
      </c>
      <c r="E1" s="1" t="s">
        <v>33</v>
      </c>
    </row>
    <row r="2" spans="2:7">
      <c r="B2" s="220" t="s">
        <v>18</v>
      </c>
      <c r="C2" s="220"/>
      <c r="E2" s="220" t="s">
        <v>35</v>
      </c>
      <c r="F2" s="220"/>
    </row>
    <row r="3" spans="2:7" ht="25.5">
      <c r="B3" s="3" t="s">
        <v>19</v>
      </c>
      <c r="C3" s="3" t="s">
        <v>20</v>
      </c>
      <c r="E3" s="3" t="s">
        <v>19</v>
      </c>
      <c r="F3" s="3" t="s">
        <v>34</v>
      </c>
    </row>
    <row r="4" spans="2:7">
      <c r="B4" s="3">
        <v>1</v>
      </c>
      <c r="C4" s="2">
        <v>7</v>
      </c>
      <c r="E4" s="3">
        <v>0</v>
      </c>
      <c r="F4" s="3">
        <v>3</v>
      </c>
      <c r="G4" s="5"/>
    </row>
    <row r="5" spans="2:7">
      <c r="B5" s="3">
        <v>2</v>
      </c>
      <c r="C5" s="2">
        <v>5</v>
      </c>
      <c r="E5" s="3">
        <v>1</v>
      </c>
      <c r="F5" s="2">
        <v>3</v>
      </c>
      <c r="G5" s="5"/>
    </row>
    <row r="6" spans="2:7">
      <c r="B6" s="3">
        <v>3</v>
      </c>
      <c r="C6" s="2">
        <v>3</v>
      </c>
      <c r="E6" s="3">
        <v>2</v>
      </c>
      <c r="F6" s="2">
        <v>2</v>
      </c>
      <c r="G6" s="5"/>
    </row>
    <row r="7" spans="2:7">
      <c r="B7" s="3">
        <v>4</v>
      </c>
      <c r="C7" s="2">
        <v>2</v>
      </c>
      <c r="E7" s="3">
        <v>3</v>
      </c>
      <c r="F7" s="2">
        <v>2</v>
      </c>
      <c r="G7" s="5"/>
    </row>
    <row r="8" spans="2:7">
      <c r="B8" s="3">
        <v>5</v>
      </c>
      <c r="C8" s="2">
        <v>2</v>
      </c>
      <c r="E8" s="3">
        <v>4</v>
      </c>
      <c r="F8" s="2">
        <v>1</v>
      </c>
      <c r="G8" s="5"/>
    </row>
    <row r="9" spans="2:7">
      <c r="B9" s="3">
        <v>6</v>
      </c>
      <c r="C9" s="2">
        <v>1</v>
      </c>
      <c r="E9" s="3">
        <v>5</v>
      </c>
      <c r="F9" s="2">
        <v>1</v>
      </c>
      <c r="G9" s="5"/>
    </row>
    <row r="10" spans="2:7">
      <c r="B10" s="3">
        <v>7</v>
      </c>
      <c r="C10" s="2">
        <v>1</v>
      </c>
      <c r="E10" s="3">
        <v>6</v>
      </c>
      <c r="F10" s="2">
        <v>1</v>
      </c>
      <c r="G10" s="5"/>
    </row>
    <row r="11" spans="2:7">
      <c r="B11" s="3">
        <v>8</v>
      </c>
      <c r="C11" s="2">
        <v>1</v>
      </c>
      <c r="E11" s="3">
        <v>7</v>
      </c>
      <c r="F11" s="2">
        <v>1</v>
      </c>
      <c r="G11" s="5"/>
    </row>
    <row r="12" spans="2:7">
      <c r="B12" s="3">
        <v>9</v>
      </c>
      <c r="C12" s="2">
        <v>1</v>
      </c>
      <c r="E12" s="3">
        <v>8</v>
      </c>
      <c r="F12" s="2">
        <v>1</v>
      </c>
      <c r="G12" s="5"/>
    </row>
    <row r="13" spans="2:7">
      <c r="B13" s="3">
        <v>10</v>
      </c>
      <c r="C13" s="2">
        <v>0</v>
      </c>
      <c r="E13" s="3">
        <v>9</v>
      </c>
      <c r="F13" s="2">
        <v>1</v>
      </c>
      <c r="G13" s="5"/>
    </row>
    <row r="14" spans="2:7">
      <c r="B14" s="3">
        <v>11</v>
      </c>
      <c r="C14" s="2">
        <v>0</v>
      </c>
      <c r="E14" s="3">
        <v>10</v>
      </c>
      <c r="F14" s="2">
        <v>0</v>
      </c>
      <c r="G14" s="5"/>
    </row>
    <row r="15" spans="2:7">
      <c r="B15" s="3">
        <v>12</v>
      </c>
      <c r="C15" s="2">
        <v>0</v>
      </c>
      <c r="E15" s="3">
        <v>11</v>
      </c>
      <c r="F15" s="2">
        <v>0</v>
      </c>
      <c r="G15" s="5"/>
    </row>
    <row r="16" spans="2:7">
      <c r="B16" s="3">
        <v>13</v>
      </c>
      <c r="C16" s="2">
        <v>0</v>
      </c>
      <c r="E16" s="3">
        <v>12</v>
      </c>
      <c r="F16" s="2">
        <v>0</v>
      </c>
      <c r="G16" s="5"/>
    </row>
    <row r="17" spans="2:7">
      <c r="B17" s="3">
        <v>14</v>
      </c>
      <c r="C17" s="2">
        <v>0</v>
      </c>
      <c r="E17" s="3">
        <v>13</v>
      </c>
      <c r="F17" s="2">
        <v>0</v>
      </c>
      <c r="G17" s="5"/>
    </row>
    <row r="18" spans="2:7">
      <c r="B18" s="3">
        <v>15</v>
      </c>
      <c r="C18" s="2">
        <v>0</v>
      </c>
      <c r="E18" s="3">
        <v>14</v>
      </c>
      <c r="F18" s="2">
        <v>0</v>
      </c>
      <c r="G18" s="5"/>
    </row>
    <row r="19" spans="2:7">
      <c r="B19" s="3">
        <v>16</v>
      </c>
      <c r="C19" s="2">
        <v>0</v>
      </c>
      <c r="E19" s="3">
        <v>15</v>
      </c>
      <c r="F19" s="2">
        <v>0</v>
      </c>
      <c r="G19" s="5"/>
    </row>
    <row r="20" spans="2:7">
      <c r="B20" s="3">
        <v>17</v>
      </c>
      <c r="C20" s="2">
        <v>0</v>
      </c>
      <c r="E20" s="3">
        <v>16</v>
      </c>
      <c r="F20" s="2">
        <v>0</v>
      </c>
      <c r="G20" s="5"/>
    </row>
    <row r="21" spans="2:7">
      <c r="B21" s="3">
        <v>18</v>
      </c>
      <c r="C21" s="2">
        <v>0</v>
      </c>
      <c r="E21" s="3">
        <v>17</v>
      </c>
      <c r="F21" s="2">
        <v>0</v>
      </c>
      <c r="G21" s="5"/>
    </row>
    <row r="22" spans="2:7">
      <c r="B22" s="3">
        <v>19</v>
      </c>
      <c r="C22" s="2">
        <v>0</v>
      </c>
      <c r="E22" s="3">
        <v>18</v>
      </c>
      <c r="F22" s="2">
        <v>0</v>
      </c>
      <c r="G22" s="5"/>
    </row>
    <row r="23" spans="2:7">
      <c r="B23" s="3">
        <v>20</v>
      </c>
      <c r="C23" s="2">
        <v>0</v>
      </c>
      <c r="E23" s="3">
        <v>19</v>
      </c>
      <c r="F23" s="2">
        <v>0</v>
      </c>
      <c r="G23" s="5"/>
    </row>
    <row r="24" spans="2:7">
      <c r="E24" s="3">
        <v>20</v>
      </c>
      <c r="F24" s="2">
        <v>0</v>
      </c>
      <c r="G24" s="5"/>
    </row>
    <row r="25" spans="2:7">
      <c r="E25" s="4"/>
      <c r="F25" s="7"/>
      <c r="G25" s="5"/>
    </row>
    <row r="26" spans="2:7">
      <c r="E26" s="4"/>
      <c r="F26" s="7"/>
      <c r="G26" s="5"/>
    </row>
    <row r="27" spans="2:7">
      <c r="B27" s="220" t="s">
        <v>18</v>
      </c>
      <c r="C27" s="220"/>
      <c r="E27" s="221" t="s">
        <v>35</v>
      </c>
      <c r="F27" s="221"/>
      <c r="G27" s="5"/>
    </row>
    <row r="28" spans="2:7" ht="25.5">
      <c r="B28" s="3" t="s">
        <v>19</v>
      </c>
      <c r="C28" s="3" t="s">
        <v>20</v>
      </c>
      <c r="E28" s="3" t="s">
        <v>19</v>
      </c>
      <c r="F28" s="3" t="s">
        <v>34</v>
      </c>
      <c r="G28" s="5"/>
    </row>
    <row r="29" spans="2:7">
      <c r="B29" s="2" t="s">
        <v>9</v>
      </c>
      <c r="C29" s="2" t="s">
        <v>15</v>
      </c>
      <c r="E29" s="2" t="s">
        <v>36</v>
      </c>
      <c r="F29" s="2" t="s">
        <v>12</v>
      </c>
      <c r="G29" s="5"/>
    </row>
    <row r="30" spans="2:7">
      <c r="B30" s="2" t="s">
        <v>10</v>
      </c>
      <c r="C30" s="2" t="s">
        <v>14</v>
      </c>
      <c r="E30" s="2" t="s">
        <v>37</v>
      </c>
      <c r="F30" s="2" t="s">
        <v>13</v>
      </c>
      <c r="G30" s="5"/>
    </row>
    <row r="31" spans="2:7">
      <c r="B31" s="2" t="s">
        <v>11</v>
      </c>
      <c r="C31" s="2" t="s">
        <v>13</v>
      </c>
      <c r="E31" s="2" t="s">
        <v>38</v>
      </c>
      <c r="F31" s="2" t="s">
        <v>14</v>
      </c>
      <c r="G31" s="5"/>
    </row>
    <row r="32" spans="2:7">
      <c r="B32" s="2" t="s">
        <v>12</v>
      </c>
      <c r="C32" s="2" t="s">
        <v>12</v>
      </c>
      <c r="E32" s="2" t="s">
        <v>9</v>
      </c>
      <c r="F32" s="2" t="s">
        <v>15</v>
      </c>
    </row>
    <row r="33" spans="2:6">
      <c r="B33" s="2" t="s">
        <v>13</v>
      </c>
      <c r="C33" s="2" t="s">
        <v>16</v>
      </c>
      <c r="E33" s="6"/>
      <c r="F33" s="6"/>
    </row>
    <row r="34" spans="2:6">
      <c r="B34" s="2" t="s">
        <v>14</v>
      </c>
      <c r="C34" s="2" t="s">
        <v>17</v>
      </c>
      <c r="E34" s="6"/>
      <c r="F34" s="6"/>
    </row>
  </sheetData>
  <mergeCells count="4">
    <mergeCell ref="B2:C2"/>
    <mergeCell ref="E2:F2"/>
    <mergeCell ref="E27:F27"/>
    <mergeCell ref="B27:C2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Introduction</vt:lpstr>
      <vt:lpstr>Menu</vt:lpstr>
      <vt:lpstr>Flow Chart 1</vt:lpstr>
      <vt:lpstr>Flow Chart 2</vt:lpstr>
      <vt:lpstr>Flow Chart 3</vt:lpstr>
      <vt:lpstr>At a Glance</vt:lpstr>
      <vt:lpstr>Look_Up Tables</vt:lpstr>
      <vt:lpstr>'At a Glance'!Print_Area</vt:lpstr>
      <vt:lpstr>'Flow Chart 2'!Print_Area</vt:lpstr>
      <vt:lpstr>'Flow Chart 3'!Print_Area</vt:lpstr>
    </vt:vector>
  </TitlesOfParts>
  <Company>HGM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Dick.Coutts</dc:creator>
  <cp:lastModifiedBy>Lmasilo</cp:lastModifiedBy>
  <cp:lastPrinted>2012-01-16T08:12:34Z</cp:lastPrinted>
  <dcterms:created xsi:type="dcterms:W3CDTF">2011-11-08T07:49:59Z</dcterms:created>
  <dcterms:modified xsi:type="dcterms:W3CDTF">2014-08-14T07:05:43Z</dcterms:modified>
</cp:coreProperties>
</file>